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utros\Aulas Marketing Digital\Materiais Extras\"/>
    </mc:Choice>
  </mc:AlternateContent>
  <bookViews>
    <workbookView xWindow="0" yWindow="0" windowWidth="20490" windowHeight="7155" tabRatio="459"/>
  </bookViews>
  <sheets>
    <sheet name="URL Builder" sheetId="1" r:id="rId1"/>
    <sheet name="parameters" sheetId="4" state="hidden" r:id="rId2"/>
    <sheet name="channels grouping" sheetId="5" state="hidden" r:id="rId3"/>
    <sheet name="Media Nomenclature" sheetId="6" state="hidden" r:id="rId4"/>
    <sheet name="AC CRM auto" sheetId="8" state="hidden" r:id="rId5"/>
    <sheet name="old" sheetId="10" state="hidden" r:id="rId6"/>
  </sheets>
  <externalReferences>
    <externalReference r:id="rId7"/>
  </externalReferences>
  <definedNames>
    <definedName name="AC">parameters!$S$2:$S$50</definedName>
    <definedName name="AllContext">parameters!$B$2:$B$16</definedName>
    <definedName name="AP">parameters!$R$2:$R$46</definedName>
    <definedName name="Brand" localSheetId="4">[1]parameters!$I$2:$I$4</definedName>
    <definedName name="Brand">parameters!$O$2:$O$4</definedName>
    <definedName name="Country" localSheetId="4">[1]parameters!$Q$2:$Q$88</definedName>
    <definedName name="Country">parameters!$W$2:$W$88</definedName>
    <definedName name="CRM">parameters!$K$2:$K$6</definedName>
    <definedName name="DS">parameters!$T$2:$T$13</definedName>
    <definedName name="EmailingAutomatic">parameters!$F$2:$F$4</definedName>
    <definedName name="EmailingBrand">parameters!$E$2:$E$4</definedName>
    <definedName name="EmailingNotification">parameters!$G$2:$G$6</definedName>
    <definedName name="EmailingOfferInternal">parameters!$C$2:$C$4</definedName>
    <definedName name="EmailingOfferPaid">parameters!$D$2:$D$4</definedName>
    <definedName name="EmailingOther">parameters!$H$2:$H$16</definedName>
    <definedName name="From" localSheetId="4">[1]parameters!$A$2:$A$3</definedName>
    <definedName name="From">parameters!$A$2:$A$3</definedName>
    <definedName name="Media">parameters!$J$2:$J$16</definedName>
    <definedName name="Objectives" localSheetId="4">[1]parameters!$O$2:$O$4</definedName>
    <definedName name="Objectives">parameters!$U$2:$U$4</definedName>
    <definedName name="Social">parameters!$L$2:$L$3</definedName>
  </definedNames>
  <calcPr calcId="152511"/>
</workbook>
</file>

<file path=xl/calcChain.xml><?xml version="1.0" encoding="utf-8"?>
<calcChain xmlns="http://schemas.openxmlformats.org/spreadsheetml/2006/main">
  <c r="E93" i="1" l="1"/>
  <c r="E94" i="1"/>
  <c r="E95" i="1"/>
  <c r="E96" i="1"/>
  <c r="E97" i="1"/>
  <c r="E98" i="1"/>
  <c r="E99" i="1"/>
  <c r="E72" i="1" l="1"/>
  <c r="E65" i="1"/>
  <c r="E63" i="1" l="1"/>
  <c r="E68" i="1"/>
  <c r="E75" i="1"/>
  <c r="E76" i="1"/>
  <c r="E71" i="1" l="1"/>
  <c r="E70" i="1"/>
  <c r="E58" i="1"/>
  <c r="E64" i="1"/>
  <c r="E66" i="1"/>
  <c r="E69" i="1"/>
  <c r="E57" i="1"/>
  <c r="E67" i="1"/>
  <c r="E61" i="1" l="1"/>
  <c r="E62" i="1" l="1"/>
  <c r="E59" i="1"/>
  <c r="E73" i="1" l="1"/>
  <c r="E74" i="1" s="1"/>
  <c r="E60" i="1"/>
  <c r="E89" i="1"/>
  <c r="E88" i="1"/>
  <c r="E92" i="1"/>
  <c r="E91" i="1"/>
  <c r="E90" i="1"/>
</calcChain>
</file>

<file path=xl/sharedStrings.xml><?xml version="1.0" encoding="utf-8"?>
<sst xmlns="http://schemas.openxmlformats.org/spreadsheetml/2006/main" count="815" uniqueCount="562">
  <si>
    <t>Campaign information</t>
  </si>
  <si>
    <t>You only need to fill the white cells with black borders</t>
  </si>
  <si>
    <t>Please write the URL (campaign landing page)</t>
  </si>
  <si>
    <t>CENTRAL</t>
  </si>
  <si>
    <t>Year *</t>
  </si>
  <si>
    <t>generated automatically</t>
  </si>
  <si>
    <t>Month *</t>
  </si>
  <si>
    <t>Week (automatically)</t>
  </si>
  <si>
    <t>Check for presence of ? In URL</t>
  </si>
  <si>
    <t xml:space="preserve">Medium </t>
  </si>
  <si>
    <t>Campaign</t>
  </si>
  <si>
    <t>URL with UTM parameters:</t>
  </si>
  <si>
    <t xml:space="preserve">This document will let you generate the campaign URLs so they can pass the relevant information/variables to Google Analytics Premium. </t>
  </si>
  <si>
    <t>From</t>
  </si>
  <si>
    <t xml:space="preserve">Brand </t>
  </si>
  <si>
    <t>LOCAL</t>
  </si>
  <si>
    <t>Brand</t>
  </si>
  <si>
    <t>Campaign URL *</t>
  </si>
  <si>
    <t>Medium Id</t>
  </si>
  <si>
    <t>Peugeot Product</t>
  </si>
  <si>
    <t>Citroen Product</t>
  </si>
  <si>
    <t>Content</t>
  </si>
  <si>
    <t>Comment</t>
  </si>
  <si>
    <t>Example</t>
  </si>
  <si>
    <t>Product</t>
  </si>
  <si>
    <t>Marketing Campaign name</t>
  </si>
  <si>
    <t>Campaign launch date</t>
  </si>
  <si>
    <t>Specify the campaign launch date</t>
  </si>
  <si>
    <t>This parameter is optional. It should be used if you want to :
- make distinction between different variants (A/B testing)
- measure the performance of the link location on the page/newsletter
(Requirements : set in english, lower case, no accent, no special characters, maximum 30 characters)</t>
  </si>
  <si>
    <t>Please list below the sources used for this campaign</t>
  </si>
  <si>
    <t>Source Name</t>
  </si>
  <si>
    <t>A/B testing : "variant_1_with_2_columns"
Link location : "header_icon1"</t>
  </si>
  <si>
    <t>DS</t>
  </si>
  <si>
    <t>DS Product</t>
  </si>
  <si>
    <t>Generated automatically (DO NOT FILL IT)</t>
  </si>
  <si>
    <t>Help for Campaign</t>
  </si>
  <si>
    <t>czero</t>
  </si>
  <si>
    <t>c1</t>
  </si>
  <si>
    <t>ds3cabrio</t>
  </si>
  <si>
    <t>newc1</t>
  </si>
  <si>
    <t>ds4</t>
  </si>
  <si>
    <t>c2</t>
  </si>
  <si>
    <t>ds5</t>
  </si>
  <si>
    <t>c3</t>
  </si>
  <si>
    <t>dsrange</t>
  </si>
  <si>
    <t>newc3</t>
  </si>
  <si>
    <t>ds5ls</t>
  </si>
  <si>
    <t>c3picasso</t>
  </si>
  <si>
    <t>ds6wr</t>
  </si>
  <si>
    <t>c4</t>
  </si>
  <si>
    <t>c4aircross</t>
  </si>
  <si>
    <t>c4cactus</t>
  </si>
  <si>
    <t>c4lounge</t>
  </si>
  <si>
    <t>c4picasso</t>
  </si>
  <si>
    <t>grandc4picasso</t>
  </si>
  <si>
    <t>207berlinebresil</t>
  </si>
  <si>
    <t>newc4picasso</t>
  </si>
  <si>
    <t>207pickup</t>
  </si>
  <si>
    <t>newgrandc4picasso</t>
  </si>
  <si>
    <t>207sedan</t>
  </si>
  <si>
    <t>c5</t>
  </si>
  <si>
    <t>207swbrazil</t>
  </si>
  <si>
    <t>c5crosstourer</t>
  </si>
  <si>
    <t>208brazil</t>
  </si>
  <si>
    <t>c5saloon</t>
  </si>
  <si>
    <t>208gti</t>
  </si>
  <si>
    <t>c5sedan</t>
  </si>
  <si>
    <t>208xy</t>
  </si>
  <si>
    <t>c5tourer</t>
  </si>
  <si>
    <t>208hyfe</t>
  </si>
  <si>
    <t>c6</t>
  </si>
  <si>
    <t>308amlat</t>
  </si>
  <si>
    <t>c8</t>
  </si>
  <si>
    <t>408china</t>
  </si>
  <si>
    <t>ccrosser</t>
  </si>
  <si>
    <t>408russia</t>
  </si>
  <si>
    <t>celysee</t>
  </si>
  <si>
    <t>bipper</t>
  </si>
  <si>
    <t>berlingo</t>
  </si>
  <si>
    <t>bippertepee</t>
  </si>
  <si>
    <t>berlingomutispace</t>
  </si>
  <si>
    <t>boxer</t>
  </si>
  <si>
    <t>berlingovan</t>
  </si>
  <si>
    <t>expert</t>
  </si>
  <si>
    <t>dispatchcombi</t>
  </si>
  <si>
    <t>hoggar</t>
  </si>
  <si>
    <t>dispatchmultispace</t>
  </si>
  <si>
    <t>ion</t>
  </si>
  <si>
    <t>dispatchvan</t>
  </si>
  <si>
    <t>label</t>
  </si>
  <si>
    <t>jumper</t>
  </si>
  <si>
    <t>new308</t>
  </si>
  <si>
    <t>jumpercombi</t>
  </si>
  <si>
    <t>partner</t>
  </si>
  <si>
    <t>jumperfurgao</t>
  </si>
  <si>
    <t>partnertepee</t>
  </si>
  <si>
    <t>jumperminibus</t>
  </si>
  <si>
    <t>rcz</t>
  </si>
  <si>
    <t>jumpermultispace</t>
  </si>
  <si>
    <t>rczr</t>
  </si>
  <si>
    <t>jumpervetrato</t>
  </si>
  <si>
    <t>jumpy</t>
  </si>
  <si>
    <t>jumpymultispace</t>
  </si>
  <si>
    <t>nemo</t>
  </si>
  <si>
    <t>nemomultispace</t>
  </si>
  <si>
    <t>nemovan</t>
  </si>
  <si>
    <t>promoc</t>
  </si>
  <si>
    <t>relayvan</t>
  </si>
  <si>
    <t>Social Media</t>
  </si>
  <si>
    <t>branding</t>
  </si>
  <si>
    <t>206plus</t>
  </si>
  <si>
    <t>Product Category</t>
  </si>
  <si>
    <t>VN</t>
  </si>
  <si>
    <t>VO</t>
  </si>
  <si>
    <t>APV</t>
  </si>
  <si>
    <t>FIN</t>
  </si>
  <si>
    <t>Product category</t>
  </si>
  <si>
    <t>Brand2</t>
  </si>
  <si>
    <t>AP</t>
  </si>
  <si>
    <t>AC</t>
  </si>
  <si>
    <t>Campaign name</t>
  </si>
  <si>
    <t>local/central</t>
  </si>
  <si>
    <r>
      <t xml:space="preserve">Select the </t>
    </r>
    <r>
      <rPr>
        <b/>
        <u/>
        <sz val="11"/>
        <color theme="0" tint="-0.499984740745262"/>
        <rFont val="Calibri"/>
        <family val="2"/>
        <scheme val="minor"/>
      </rPr>
      <t>Produc</t>
    </r>
    <r>
      <rPr>
        <b/>
        <sz val="11"/>
        <color theme="0" tint="-0.499984740745262"/>
        <rFont val="Calibri"/>
        <family val="2"/>
        <scheme val="minor"/>
      </rPr>
      <t>t</t>
    </r>
    <r>
      <rPr>
        <sz val="11"/>
        <color theme="0" tint="-0.499984740745262"/>
        <rFont val="Calibri"/>
        <family val="2"/>
        <scheme val="minor"/>
      </rPr>
      <t xml:space="preserve"> related to the campaign.
Select "branding" if there is no vehicle related to the campaign
Select "range" for multiple product/models</t>
    </r>
  </si>
  <si>
    <t>concept-cars</t>
  </si>
  <si>
    <t>scooters</t>
  </si>
  <si>
    <t>bikes</t>
  </si>
  <si>
    <t>Channel</t>
  </si>
  <si>
    <t>Objectives</t>
  </si>
  <si>
    <t>VI</t>
  </si>
  <si>
    <t>TF</t>
  </si>
  <si>
    <t>LD</t>
  </si>
  <si>
    <t>objectives</t>
  </si>
  <si>
    <t>Emailing - Generic</t>
  </si>
  <si>
    <t>SERVICES</t>
  </si>
  <si>
    <t>CONNSVCE</t>
  </si>
  <si>
    <t>Media - Mobile</t>
  </si>
  <si>
    <t>Media - TV On</t>
  </si>
  <si>
    <t>Media - Print On</t>
  </si>
  <si>
    <t>Media - Social</t>
  </si>
  <si>
    <t>CRM</t>
  </si>
  <si>
    <t>Media</t>
  </si>
  <si>
    <t>AFF_AFP</t>
  </si>
  <si>
    <t>DIS_DIB</t>
  </si>
  <si>
    <t>DIS_DIP</t>
  </si>
  <si>
    <t>MOB_MOB</t>
  </si>
  <si>
    <t>DTV_DTV</t>
  </si>
  <si>
    <t>DRD_DRS</t>
  </si>
  <si>
    <t>DRD_DRA</t>
  </si>
  <si>
    <t>DPR_DPR</t>
  </si>
  <si>
    <t>SMP_SOC</t>
  </si>
  <si>
    <t>SEA_SDF</t>
  </si>
  <si>
    <t>SEA_SCQ</t>
  </si>
  <si>
    <t>SEA_SCT</t>
  </si>
  <si>
    <t>RTB_RPR</t>
  </si>
  <si>
    <t>RTB_RRE</t>
  </si>
  <si>
    <t>EMP_EMD</t>
  </si>
  <si>
    <t>Media - Affiliate Performance</t>
  </si>
  <si>
    <t>Media - Display Branding</t>
  </si>
  <si>
    <t>Media - Display Performance</t>
  </si>
  <si>
    <t>Media - Radion On Synchronized</t>
  </si>
  <si>
    <t>Media - Radion On Only</t>
  </si>
  <si>
    <t>Media - Search Defend</t>
  </si>
  <si>
    <t>Media - Search Conquer</t>
  </si>
  <si>
    <t>Media - Search Content</t>
  </si>
  <si>
    <t>Media - RTB Prospection</t>
  </si>
  <si>
    <t>Media - RTB Retargeting</t>
  </si>
  <si>
    <t>Media - Emailing Database Renting</t>
  </si>
  <si>
    <t>MEDIA</t>
  </si>
  <si>
    <t>CRM (Emailing Auto &amp; CRM-PRM)</t>
  </si>
  <si>
    <t>AE</t>
  </si>
  <si>
    <t>AL</t>
  </si>
  <si>
    <t>AO</t>
  </si>
  <si>
    <t>AR</t>
  </si>
  <si>
    <t>AT</t>
  </si>
  <si>
    <t>AU</t>
  </si>
  <si>
    <t>AZ</t>
  </si>
  <si>
    <t>BE</t>
  </si>
  <si>
    <t>BG</t>
  </si>
  <si>
    <t>BH</t>
  </si>
  <si>
    <t>BR</t>
  </si>
  <si>
    <t>BY</t>
  </si>
  <si>
    <t>CH</t>
  </si>
  <si>
    <t>CI</t>
  </si>
  <si>
    <t>CM</t>
  </si>
  <si>
    <t>CN</t>
  </si>
  <si>
    <t>CO</t>
  </si>
  <si>
    <t>CR</t>
  </si>
  <si>
    <t>CU</t>
  </si>
  <si>
    <t>CZ</t>
  </si>
  <si>
    <t>DE</t>
  </si>
  <si>
    <t>DK</t>
  </si>
  <si>
    <t>DO</t>
  </si>
  <si>
    <t>DZ</t>
  </si>
  <si>
    <t>EC</t>
  </si>
  <si>
    <t>EE</t>
  </si>
  <si>
    <t>EG</t>
  </si>
  <si>
    <t>ER</t>
  </si>
  <si>
    <t>ES</t>
  </si>
  <si>
    <t>FI</t>
  </si>
  <si>
    <t>FR</t>
  </si>
  <si>
    <t>GF</t>
  </si>
  <si>
    <t>GP</t>
  </si>
  <si>
    <t>GR</t>
  </si>
  <si>
    <t>GY</t>
  </si>
  <si>
    <t>HK</t>
  </si>
  <si>
    <t>HR</t>
  </si>
  <si>
    <t>HU</t>
  </si>
  <si>
    <t>IE</t>
  </si>
  <si>
    <t>IL</t>
  </si>
  <si>
    <t>IQ</t>
  </si>
  <si>
    <t>IT</t>
  </si>
  <si>
    <t>JO</t>
  </si>
  <si>
    <t>JP</t>
  </si>
  <si>
    <t>KW</t>
  </si>
  <si>
    <t>LB</t>
  </si>
  <si>
    <t>LT</t>
  </si>
  <si>
    <t>LU</t>
  </si>
  <si>
    <t>LV</t>
  </si>
  <si>
    <t>LY</t>
  </si>
  <si>
    <t>MA</t>
  </si>
  <si>
    <t>MD</t>
  </si>
  <si>
    <t>MG</t>
  </si>
  <si>
    <t>MQ</t>
  </si>
  <si>
    <t>MY</t>
  </si>
  <si>
    <t>NC</t>
  </si>
  <si>
    <t>NL</t>
  </si>
  <si>
    <t>NO</t>
  </si>
  <si>
    <t>NZ</t>
  </si>
  <si>
    <t>OM</t>
  </si>
  <si>
    <t>PE</t>
  </si>
  <si>
    <t>PL</t>
  </si>
  <si>
    <t>PS</t>
  </si>
  <si>
    <t>PT</t>
  </si>
  <si>
    <t>PY</t>
  </si>
  <si>
    <t>QA</t>
  </si>
  <si>
    <t>RE</t>
  </si>
  <si>
    <t>RO</t>
  </si>
  <si>
    <t>RU</t>
  </si>
  <si>
    <t>SA</t>
  </si>
  <si>
    <t>SE</t>
  </si>
  <si>
    <t>SG</t>
  </si>
  <si>
    <t>SI</t>
  </si>
  <si>
    <t>SK</t>
  </si>
  <si>
    <t>SN</t>
  </si>
  <si>
    <t>TG</t>
  </si>
  <si>
    <t>TN</t>
  </si>
  <si>
    <t>TR</t>
  </si>
  <si>
    <t>UA</t>
  </si>
  <si>
    <t>UK</t>
  </si>
  <si>
    <t>UY</t>
  </si>
  <si>
    <t>XX</t>
  </si>
  <si>
    <t>YT</t>
  </si>
  <si>
    <t>ZA</t>
  </si>
  <si>
    <t>Country Code</t>
  </si>
  <si>
    <t>Medium _</t>
  </si>
  <si>
    <t>Channel Grouping</t>
  </si>
  <si>
    <t>Direct</t>
  </si>
  <si>
    <t>Default</t>
  </si>
  <si>
    <t>Organic Search</t>
  </si>
  <si>
    <t>Emailing - CRM</t>
  </si>
  <si>
    <t>Emailing - Paid</t>
  </si>
  <si>
    <t>Referral</t>
  </si>
  <si>
    <t>Paid Search</t>
  </si>
  <si>
    <t>Display</t>
  </si>
  <si>
    <t>Affiliation</t>
  </si>
  <si>
    <t>Other Advertising</t>
  </si>
  <si>
    <t>Nomenclature actuelle</t>
  </si>
  <si>
    <t>Nouvelle nomenclaure</t>
  </si>
  <si>
    <t>Ordre</t>
  </si>
  <si>
    <t>Item</t>
  </si>
  <si>
    <t>Valeurs possibles:</t>
  </si>
  <si>
    <t>Exemple</t>
  </si>
  <si>
    <t>Year of the campaign</t>
  </si>
  <si>
    <t>2014, 2015, …</t>
  </si>
  <si>
    <t>Month of the campaign</t>
  </si>
  <si>
    <t>01, 02, …</t>
  </si>
  <si>
    <t>01</t>
  </si>
  <si>
    <t>Campaign Name</t>
  </si>
  <si>
    <t>libre</t>
  </si>
  <si>
    <t>HPTO-Yahoo</t>
  </si>
  <si>
    <t>menu déroulant modèles</t>
  </si>
  <si>
    <t>AP, AC</t>
  </si>
  <si>
    <t>Campaign Channel</t>
  </si>
  <si>
    <t>voir ci-dessous*</t>
  </si>
  <si>
    <t>DIB</t>
  </si>
  <si>
    <t>FR, DE, ES, ….</t>
  </si>
  <si>
    <t>VN, VO, cf liste ci-dessous*</t>
  </si>
  <si>
    <t>Media Objective</t>
  </si>
  <si>
    <t>VI, TF, LD</t>
  </si>
  <si>
    <t>voir ci-dessous, liste complétée**</t>
  </si>
  <si>
    <t>Résultat exemple:</t>
  </si>
  <si>
    <t>2014_01_HPTO-YAHOO_308_DIB_AP_FR_TF</t>
  </si>
  <si>
    <t>*Valeurs Campaign Channel</t>
  </si>
  <si>
    <t>AFFILIATE_PERFORMANCE</t>
  </si>
  <si>
    <t>AFP</t>
  </si>
  <si>
    <t>DISPLAY_BRANDING</t>
  </si>
  <si>
    <t>DISPLAY_PERFORMANCE</t>
  </si>
  <si>
    <t>DIP</t>
  </si>
  <si>
    <t>MOBILE</t>
  </si>
  <si>
    <t>MOB</t>
  </si>
  <si>
    <t xml:space="preserve">*Valeurs Campaign Channel:  ajout RTB + emailing </t>
  </si>
  <si>
    <t>TV_ON</t>
  </si>
  <si>
    <t>DTV</t>
  </si>
  <si>
    <t>RADIO_ON_SYNCHRONIZED</t>
  </si>
  <si>
    <t>DRS</t>
  </si>
  <si>
    <t>RADIO_ON_AUDIO_ONLY</t>
  </si>
  <si>
    <t>DRA</t>
  </si>
  <si>
    <t>PRINT_ON</t>
  </si>
  <si>
    <t>DPR</t>
  </si>
  <si>
    <t>SOCIAL</t>
  </si>
  <si>
    <t>SOC</t>
  </si>
  <si>
    <t>SEARCH_DEFEND</t>
  </si>
  <si>
    <t>SDF</t>
  </si>
  <si>
    <t>SEARCH_CONQUER</t>
  </si>
  <si>
    <t>SCQ</t>
  </si>
  <si>
    <t>SEARCH_CONTENT</t>
  </si>
  <si>
    <t>SCT</t>
  </si>
  <si>
    <t>RTB Prospection</t>
  </si>
  <si>
    <t>RTB Retargeting</t>
  </si>
  <si>
    <t>EMAILING DATABASE RENTING</t>
  </si>
  <si>
    <t>*Valeurs Product Category</t>
  </si>
  <si>
    <t>Please select values with scrolled lists in the cell</t>
  </si>
  <si>
    <t>Please type the value in the cells below</t>
  </si>
  <si>
    <t>Communication medium channel</t>
  </si>
  <si>
    <t>Objectives label</t>
  </si>
  <si>
    <t xml:space="preserve">Traffic &amp; engagement </t>
  </si>
  <si>
    <t xml:space="preserve">Lead </t>
  </si>
  <si>
    <t>Country</t>
  </si>
  <si>
    <t>Country code</t>
  </si>
  <si>
    <t>Cat</t>
  </si>
  <si>
    <t>About Channel :</t>
  </si>
  <si>
    <t>About Product :</t>
  </si>
  <si>
    <t>range-B2B</t>
  </si>
  <si>
    <t>range-B2C</t>
  </si>
  <si>
    <t>range-ALL</t>
  </si>
  <si>
    <t>country</t>
  </si>
  <si>
    <t>Select the prior objective of the campaign</t>
  </si>
  <si>
    <t>EML_AUTO</t>
  </si>
  <si>
    <t>PROMO</t>
  </si>
  <si>
    <t>LAUNCH</t>
  </si>
  <si>
    <t>Context</t>
  </si>
  <si>
    <t>Visibility / Brand awareness</t>
  </si>
  <si>
    <r>
      <t xml:space="preserve">Specify all other details about the </t>
    </r>
    <r>
      <rPr>
        <b/>
        <u/>
        <sz val="11"/>
        <color theme="0" tint="-0.499984740745262"/>
        <rFont val="Calibri"/>
        <family val="2"/>
        <scheme val="minor"/>
      </rPr>
      <t>campaign</t>
    </r>
    <r>
      <rPr>
        <sz val="11"/>
        <color theme="0" tint="-0.499984740745262"/>
        <rFont val="Calibri"/>
        <family val="2"/>
        <scheme val="minor"/>
      </rPr>
      <t xml:space="preserve">
(Requirements : set in english, lower case, no accent, no special characters, maximum 30 characters)
Warning : spaces and special characters are modified with a dash according to a set of rules.</t>
    </r>
  </si>
  <si>
    <t>context</t>
  </si>
  <si>
    <t>tous les medium</t>
  </si>
  <si>
    <t>About Objectives :</t>
  </si>
  <si>
    <t>Please type in the cells below your source names</t>
  </si>
  <si>
    <t>Permanent or Time Limited ?</t>
  </si>
  <si>
    <r>
      <t>Select the</t>
    </r>
    <r>
      <rPr>
        <b/>
        <sz val="11"/>
        <color theme="0" tint="-0.499984740745262"/>
        <rFont val="Calibri"/>
        <family val="2"/>
        <scheme val="minor"/>
      </rPr>
      <t xml:space="preserve"> country code</t>
    </r>
    <r>
      <rPr>
        <sz val="11"/>
        <color theme="0" tint="-0.499984740745262"/>
        <rFont val="Calibri"/>
        <family val="2"/>
        <scheme val="minor"/>
      </rPr>
      <t xml:space="preserve"> (if it doesn't concern a specific country, select "ALL")</t>
    </r>
  </si>
  <si>
    <t>ALL</t>
  </si>
  <si>
    <t>Permanent/Time-limited ?</t>
  </si>
  <si>
    <t>Central/Local</t>
  </si>
  <si>
    <t>Type de contexte</t>
  </si>
  <si>
    <t>Permanent, Time-limited</t>
  </si>
  <si>
    <t xml:space="preserve">Central,Local </t>
  </si>
  <si>
    <t>Promo, Launch, Info</t>
  </si>
  <si>
    <t>launch</t>
  </si>
  <si>
    <t>Résultat exemple (on passe en minuscule) :</t>
  </si>
  <si>
    <t>Select the communication medium related to the campaign (see sub-categories in the channel grouping tabs)</t>
  </si>
  <si>
    <t>Campaing content (optional)</t>
  </si>
  <si>
    <t>Campaign term (optional)</t>
  </si>
  <si>
    <t>Used for paid search. Use utm_term to note the keywords for this ad.</t>
  </si>
  <si>
    <t>Term</t>
  </si>
  <si>
    <t>ds3</t>
  </si>
  <si>
    <t>2015_11_newc1_vn_les-immanquables_launch_time-limited_ac_gr_local_eml_crm_vi</t>
  </si>
  <si>
    <t>vn</t>
  </si>
  <si>
    <t>les-immanquables</t>
  </si>
  <si>
    <t>time-limited</t>
  </si>
  <si>
    <t>ac</t>
  </si>
  <si>
    <t>gr</t>
  </si>
  <si>
    <t>local</t>
  </si>
  <si>
    <t>eml_crm</t>
  </si>
  <si>
    <t>vi</t>
  </si>
  <si>
    <t>CPP</t>
  </si>
  <si>
    <t>Test drive</t>
  </si>
  <si>
    <t>utm_source=internal&amp;utm_medium=crm_automatic_testdrive&amp;utm_campaign=[LCDV]_automatic_email_central</t>
  </si>
  <si>
    <t>offer</t>
  </si>
  <si>
    <t>utm_source=internal&amp;utm_medium=crm_automatic_commercial_offer&amp;utm_campaign=[LCDV]_automatic_email_central</t>
  </si>
  <si>
    <t>brochure</t>
  </si>
  <si>
    <t>utm_source=internal&amp;utm_medium=crm_automatic_ebrochure&amp;utm_campaign=[LCDV]_automatic_email_central</t>
  </si>
  <si>
    <t>Carstore</t>
  </si>
  <si>
    <t xml:space="preserve"> Mail confirmation formulaire</t>
  </si>
  <si>
    <t>utm_source=internal&amp;utm_medium=crm_automatic_carstore&amp;utm_campaign=automatic_email_central</t>
  </si>
  <si>
    <t>Mail de sauvegarde</t>
  </si>
  <si>
    <t>utm_source=internal&amp;utm_medium=crm_automatic_cfg saved&amp;utm_campaign= [LCDV]_automatic_email_central_CFG</t>
  </si>
  <si>
    <t xml:space="preserve">Mail envoi à un ami </t>
  </si>
  <si>
    <t>utm_source=internal&amp;utm_medium=crm_automatic_cfg sent&amp;utm_campaign=[LCDV]_automatic_email_central_CFG</t>
  </si>
  <si>
    <t>utm_source=internal&amp;utm_medium= crm_automatic_cfgprosaved&amp;utm_campaign= [LCDV]_automatic_email_central_CFG</t>
  </si>
  <si>
    <t>Config VP AC</t>
  </si>
  <si>
    <t>config Pro AC</t>
  </si>
  <si>
    <t>Emailing (loyalty)</t>
  </si>
  <si>
    <t>Emailing - Brochure form</t>
  </si>
  <si>
    <t>Emailing - E-brochure form</t>
  </si>
  <si>
    <t>Emailing - Test drive form</t>
  </si>
  <si>
    <t>Emailing - Commercial offer form</t>
  </si>
  <si>
    <t>Emailing - PRDV form</t>
  </si>
  <si>
    <t>Emailing - Accessories form</t>
  </si>
  <si>
    <t>Emailing - Contact request form</t>
  </si>
  <si>
    <t>Emailing - Complain form</t>
  </si>
  <si>
    <t>Emailing - Appointment form</t>
  </si>
  <si>
    <t>Emailing - Online booking form</t>
  </si>
  <si>
    <t>Emailing - Configuration form saved</t>
  </si>
  <si>
    <t>Emailing - Configuration form sent to network</t>
  </si>
  <si>
    <t xml:space="preserve">Emailing - Landing page form </t>
  </si>
  <si>
    <t>Emailing - Ambassador form</t>
  </si>
  <si>
    <t>Emailing - Local form</t>
  </si>
  <si>
    <t>Emailing - New cars promo</t>
  </si>
  <si>
    <t>Emailing - Aftersales promotion</t>
  </si>
  <si>
    <t>Emailing - Product launches</t>
  </si>
  <si>
    <t>Emailing - Quality</t>
  </si>
  <si>
    <t>Emailing - BPF Bank</t>
  </si>
  <si>
    <t>Emailing - Kit Juste Après</t>
  </si>
  <si>
    <t>Emailing - Direction Services &amp; Pièces</t>
  </si>
  <si>
    <t>Emailing - Peugeot Pro</t>
  </si>
  <si>
    <t>Emailing - Mu by Peugeot</t>
  </si>
  <si>
    <t>Emailing - Multicity</t>
  </si>
  <si>
    <t>Emailing - Used car</t>
  </si>
  <si>
    <t>Emailing - Brand</t>
  </si>
  <si>
    <t>Emailing - Peugeot Music</t>
  </si>
  <si>
    <t>Emailing - Sodexha</t>
  </si>
  <si>
    <t>Newsletter</t>
  </si>
  <si>
    <t>Emailing - Customers conquest</t>
  </si>
  <si>
    <t>Emailing - My C</t>
  </si>
  <si>
    <t>Emailing - My P</t>
  </si>
  <si>
    <t>Emailing - Prospect</t>
  </si>
  <si>
    <t>Emailing generic</t>
  </si>
  <si>
    <t>Social</t>
  </si>
  <si>
    <t>Demande de RV atelier:   </t>
  </si>
  <si>
    <t>Demande de pièce ou acc:    </t>
  </si>
  <si>
    <t>utm_source=internal&amp;utm_medium=crm_automatic_testdriveedealer&amp;utm_campaign=[LCDV]_automatic_email_central</t>
  </si>
  <si>
    <t>utm_source=internal&amp;utm_medium=crm_automatic_commercial_offeredealer&amp;utm_campaign=[LCDV]_automatic_email_central</t>
  </si>
  <si>
    <t>utm_source=internal&amp;utm_medium=crm_automatic_appointmentedealer&amp;utm_campaign=[LCDV]_automatic_email_central</t>
  </si>
  <si>
    <t>utm_source=internal&amp;utm_medium=crm_automatic_sparepartsedealer&amp;utm_campaign=[LCDV]_automatic_email_central</t>
  </si>
  <si>
    <t>Edealer</t>
  </si>
  <si>
    <t>Testdrive</t>
  </si>
  <si>
    <t>Target and old standard</t>
  </si>
  <si>
    <t>Medium (code)</t>
  </si>
  <si>
    <t>Driver</t>
  </si>
  <si>
    <t>Chanel</t>
  </si>
  <si>
    <t>Comments</t>
  </si>
  <si>
    <t>sm_org</t>
  </si>
  <si>
    <t>Social media_Organic</t>
  </si>
  <si>
    <t>e_cpc</t>
  </si>
  <si>
    <t>Emailing (conquest)</t>
  </si>
  <si>
    <t>Emailing - Cost per Click</t>
  </si>
  <si>
    <t>e_cpc_a</t>
  </si>
  <si>
    <t>Emailing - Cost per Click (optimized vs conversions)</t>
  </si>
  <si>
    <t>e_cpm</t>
  </si>
  <si>
    <t>Emailing - Cost per Thousand Impressions</t>
  </si>
  <si>
    <t>e_cpm_a</t>
  </si>
  <si>
    <t>Emailing - Cost per Thousand Impressions (optimized vs conversions)</t>
  </si>
  <si>
    <t>e_cpl</t>
  </si>
  <si>
    <t>Emailing - Cost per Lead</t>
  </si>
  <si>
    <t>e_cpv</t>
  </si>
  <si>
    <t>Emailing - Cost per Visit</t>
  </si>
  <si>
    <t>e_cpa</t>
  </si>
  <si>
    <t>Emailing - Cost per Action</t>
  </si>
  <si>
    <t>crm_promo_vn</t>
  </si>
  <si>
    <t>crm_promo_apv</t>
  </si>
  <si>
    <t xml:space="preserve">crm_launch </t>
  </si>
  <si>
    <t>crm_eqc</t>
  </si>
  <si>
    <t>crm_bpf</t>
  </si>
  <si>
    <t>crm_kja</t>
  </si>
  <si>
    <t>crm_dsp</t>
  </si>
  <si>
    <t>crm_peugeot professional</t>
  </si>
  <si>
    <t>crm_mu</t>
  </si>
  <si>
    <t xml:space="preserve">crm_multicity </t>
  </si>
  <si>
    <t>crm_used car</t>
  </si>
  <si>
    <t>crm_brand</t>
  </si>
  <si>
    <t>crm_peugeot music</t>
  </si>
  <si>
    <t>crm_sodexha</t>
  </si>
  <si>
    <t>crm_community</t>
  </si>
  <si>
    <t>Emailing - Community</t>
  </si>
  <si>
    <t xml:space="preserve">n_customers (no myp &amp; myc) </t>
  </si>
  <si>
    <t>n_mycitroen</t>
  </si>
  <si>
    <t>n_mypeugeot</t>
  </si>
  <si>
    <t>n_peugeot</t>
  </si>
  <si>
    <t>n_citroen</t>
  </si>
  <si>
    <t>n_ds</t>
  </si>
  <si>
    <t>crm_generic</t>
  </si>
  <si>
    <t>crm_automatic_brochure</t>
  </si>
  <si>
    <t>crm_automatic_ebrochure</t>
  </si>
  <si>
    <t>crm_automatic_testdrive</t>
  </si>
  <si>
    <t>crm_automatic_commercial offer</t>
  </si>
  <si>
    <t>crm_automatic_prdv</t>
  </si>
  <si>
    <t>crm_automatic_accessories</t>
  </si>
  <si>
    <t>crm_automatic_contact request</t>
  </si>
  <si>
    <t xml:space="preserve">crm_automatic_complain </t>
  </si>
  <si>
    <t>crm_automatic_appointment</t>
  </si>
  <si>
    <t>crm_automatic_online booking</t>
  </si>
  <si>
    <t>crm_automatic_cfg saved</t>
  </si>
  <si>
    <t>crm_automatic_cfg sent</t>
  </si>
  <si>
    <t>crm_automatic_landing page</t>
  </si>
  <si>
    <t>crm_automatic_ambassador</t>
  </si>
  <si>
    <t>crm_automatic_local form</t>
  </si>
  <si>
    <t>NEWSLETTER</t>
  </si>
  <si>
    <t>REMINDER</t>
  </si>
  <si>
    <t>RETARGETING</t>
  </si>
  <si>
    <t>OTHER</t>
  </si>
  <si>
    <t xml:space="preserve">LOYALTY </t>
  </si>
  <si>
    <t>CLUB</t>
  </si>
  <si>
    <t>ANNIVERSARY</t>
  </si>
  <si>
    <t>CONTRATSERV</t>
  </si>
  <si>
    <t>CONNECTEDSERV</t>
  </si>
  <si>
    <t>FIN-INSUR</t>
  </si>
  <si>
    <t>PR-ACC</t>
  </si>
  <si>
    <t>VN : new cars    VO : used cars   APV : after-sales    CONTRATSERV : services contract                 FIN/ASSUR: finance assurance  CONNECTEDSERV: connected services  PR-ACC: spare parts accessories</t>
  </si>
  <si>
    <t>OFFER</t>
  </si>
  <si>
    <t>ENDS-OF-TERM</t>
  </si>
  <si>
    <t>CROSS-SELLING</t>
  </si>
  <si>
    <t>facebook</t>
  </si>
  <si>
    <t>Social Media - Non Paid Post</t>
  </si>
  <si>
    <t>Social Media - Sponsored Post</t>
  </si>
  <si>
    <t>SM_SPP</t>
  </si>
  <si>
    <t>SM_NPP</t>
  </si>
  <si>
    <t>Emailing - Offer</t>
  </si>
  <si>
    <t>Emailing - Offer Paid</t>
  </si>
  <si>
    <t>Emailing - Notification</t>
  </si>
  <si>
    <t>Emailing - Other</t>
  </si>
  <si>
    <t>EML_NOT</t>
  </si>
  <si>
    <t>EML_BEX</t>
  </si>
  <si>
    <t>EML_OFP</t>
  </si>
  <si>
    <t>EML_OFI</t>
  </si>
  <si>
    <t>Emailing - Automatic</t>
  </si>
  <si>
    <t>TEST DRIVE</t>
  </si>
  <si>
    <t>EBROCHURE</t>
  </si>
  <si>
    <t>EmailingAutomatic</t>
  </si>
  <si>
    <t>EmailingOfferPaid</t>
  </si>
  <si>
    <t>EmailingBrand</t>
  </si>
  <si>
    <t>EmailingNotification</t>
  </si>
  <si>
    <t>EmailingOfferInternal</t>
  </si>
  <si>
    <t>sodexa</t>
  </si>
  <si>
    <t>TEST-DRIVE</t>
  </si>
  <si>
    <t>COMMERCIAL-OFFER</t>
  </si>
  <si>
    <t>CFD-SAVED</t>
  </si>
  <si>
    <t>google plus</t>
  </si>
  <si>
    <t>yahoo</t>
  </si>
  <si>
    <t>For media campaigns : the sources correspond to the differents websites where the campaign is displayed (for example : "google", "yahoo", "facebook", etc)
For CRM campaigns, if the source is an internal database (ej. Sysame, Bamac), use “internal”; if it’s a rented database, write the name of the database.
To add new sources, copy-paste the line + modify the source name
!! Make sure not to use any special characters !!</t>
  </si>
  <si>
    <t>Default + SM_NPP(.*)|SM_SPP(.*)|SM_ORG(.*)</t>
  </si>
  <si>
    <t>EML_AUTO(.*)|EML_OFI(.*)|EML_BEX(.*)|EML_NOT(.*)|EML_OTH(.*)|CRM_(.*)|N_(.*)|CRM</t>
  </si>
  <si>
    <t>EMP_ EMD(.*)|EML_OFP(.*)|E_CPC(.*)</t>
  </si>
  <si>
    <t>^SEA(.*)|S_CPC(.*)|cpc|cpm</t>
  </si>
  <si>
    <t>DIS_DIP(.*)|DIS(.*)|DIB(.*)|DTV_DTV(.*)|DRD_DRA(.*)|SMP_SOC(.*)|MOB_MOB(.*)|DTV_DTV(.*)|DRD_DRA(.*)|DPR_DPR(.*)|RTB_RPR(.*)|RTB_RRE(.*)|D_CP(.*)|D_RE(.*)</t>
  </si>
  <si>
    <t>^AFF(.*)|E_CP(.*)|A_CP(.*)</t>
  </si>
  <si>
    <t>Règles Channels Grouping / Utm medium</t>
  </si>
  <si>
    <t>"catch the thrill", 
"coupon-offer", 
"208-style-special-edition", etc</t>
  </si>
  <si>
    <r>
      <t xml:space="preserve">Select the corresponding </t>
    </r>
    <r>
      <rPr>
        <b/>
        <u/>
        <sz val="11"/>
        <color theme="0" tint="-0.499984740745262"/>
        <rFont val="Calibri"/>
        <family val="2"/>
        <scheme val="minor"/>
      </rPr>
      <t xml:space="preserve">communication medium
</t>
    </r>
    <r>
      <rPr>
        <b/>
        <sz val="8"/>
        <color theme="0" tint="-0.499984740745262"/>
        <rFont val="Calibri"/>
        <family val="2"/>
        <scheme val="minor"/>
      </rPr>
      <t>EmailingOfferInternal</t>
    </r>
    <r>
      <rPr>
        <sz val="8"/>
        <color theme="0" tint="-0.499984740745262"/>
        <rFont val="Calibri"/>
        <family val="2"/>
        <scheme val="minor"/>
      </rPr>
      <t xml:space="preserve">: medium used for marketing emailing campaigns to our prospects/customers (using our own database). The message concerns launch, commercial offer, or promotion.
</t>
    </r>
    <r>
      <rPr>
        <b/>
        <sz val="8"/>
        <color theme="0" tint="-0.499984740745262"/>
        <rFont val="Calibri"/>
        <family val="2"/>
        <scheme val="minor"/>
      </rPr>
      <t>EmailingOfferPaid</t>
    </r>
    <r>
      <rPr>
        <sz val="8"/>
        <color theme="0" tint="-0.499984740745262"/>
        <rFont val="Calibri"/>
        <family val="2"/>
        <scheme val="minor"/>
      </rPr>
      <t xml:space="preserve">: medium used for marketing emailing campaigns to prospects (using a rented database). The message concerns launch, commercial offer, or promotion.
</t>
    </r>
    <r>
      <rPr>
        <b/>
        <sz val="8"/>
        <color theme="0" tint="-0.499984740745262"/>
        <rFont val="Calibri"/>
        <family val="2"/>
        <scheme val="minor"/>
      </rPr>
      <t>EmailingBrandExpression</t>
    </r>
    <r>
      <rPr>
        <sz val="8"/>
        <color theme="0" tint="-0.499984740745262"/>
        <rFont val="Calibri"/>
        <family val="2"/>
        <scheme val="minor"/>
      </rPr>
      <t xml:space="preserve">: medium used for relational emailing campaign. It concerns newsletters, loyalty messages, or information about a Club.
</t>
    </r>
    <r>
      <rPr>
        <b/>
        <sz val="8"/>
        <color theme="0" tint="-0.499984740745262"/>
        <rFont val="Calibri"/>
        <family val="2"/>
        <scheme val="minor"/>
      </rPr>
      <t>EmailingNotification</t>
    </r>
    <r>
      <rPr>
        <sz val="8"/>
        <color theme="0" tint="-0.499984740745262"/>
        <rFont val="Calibri"/>
        <family val="2"/>
        <scheme val="minor"/>
      </rPr>
      <t xml:space="preserve">: medium used for 1to1 message sent after a defined action from the prospect/customer, a specific event, or defined triggers. 
It concerns reminder messages, ends of term (to renew a contract), cross selling (ej : KJA), anniversary, retargeting (following media campaigns)
</t>
    </r>
    <r>
      <rPr>
        <b/>
        <sz val="8"/>
        <color theme="0" tint="-0.499984740745262"/>
        <rFont val="Calibri"/>
        <family val="2"/>
        <scheme val="minor"/>
      </rPr>
      <t>EmailingAutomatic</t>
    </r>
    <r>
      <rPr>
        <sz val="8"/>
        <color theme="0" tint="-0.499984740745262"/>
        <rFont val="Calibri"/>
        <family val="2"/>
        <scheme val="minor"/>
      </rPr>
      <t xml:space="preserve">: medium used to send automatic answers or confirmation messages after a request made by our prospects/customers on our websites
</t>
    </r>
    <r>
      <rPr>
        <b/>
        <sz val="8"/>
        <color theme="0" tint="-0.499984740745262"/>
        <rFont val="Calibri"/>
        <family val="2"/>
        <scheme val="minor"/>
      </rPr>
      <t>Social Media - Non Paid Post</t>
    </r>
    <r>
      <rPr>
        <sz val="8"/>
        <color theme="0" tint="-0.499984740745262"/>
        <rFont val="Calibri"/>
        <family val="2"/>
        <scheme val="minor"/>
      </rPr>
      <t xml:space="preserve">: medium used for non paid post </t>
    </r>
    <r>
      <rPr>
        <b/>
        <sz val="8"/>
        <color theme="0" tint="-0.499984740745262"/>
        <rFont val="Calibri"/>
        <family val="2"/>
        <scheme val="minor"/>
      </rPr>
      <t xml:space="preserve">
Social Media - Sponsored Post</t>
    </r>
    <r>
      <rPr>
        <sz val="8"/>
        <color theme="0" tint="-0.499984740745262"/>
        <rFont val="Calibri"/>
        <family val="2"/>
        <scheme val="minor"/>
      </rPr>
      <t>: medium used for sponsored post</t>
    </r>
    <r>
      <rPr>
        <u/>
        <sz val="8"/>
        <color theme="0" tint="-0.499984740745262"/>
        <rFont val="Calibri"/>
        <family val="2"/>
        <scheme val="minor"/>
      </rPr>
      <t xml:space="preserve">
</t>
    </r>
  </si>
  <si>
    <t>Specify if the campaign will be permanent or not
Select  "Permanent campaign" for campaign which lasts at least 4 weeks.</t>
  </si>
  <si>
    <t>c4sedan</t>
  </si>
  <si>
    <t>308gt</t>
  </si>
  <si>
    <t>308gti</t>
  </si>
  <si>
    <t>Google Analytics URL builder v1.2</t>
  </si>
  <si>
    <t>All websites are now using Google Analytics Premium as site-centric tool to collect data</t>
  </si>
  <si>
    <t>http://www.lemonadeschool.com.br</t>
  </si>
  <si>
    <t>Lemonade</t>
  </si>
  <si>
    <t>Time limited campaign</t>
  </si>
  <si>
    <t>A/B</t>
  </si>
  <si>
    <t>Teste</t>
  </si>
  <si>
    <t>Affiperf</t>
  </si>
  <si>
    <r>
      <t xml:space="preserve">Select the corresponding </t>
    </r>
    <r>
      <rPr>
        <b/>
        <u/>
        <sz val="11"/>
        <color theme="0" tint="-0.499984740745262"/>
        <rFont val="Calibri"/>
        <family val="2"/>
        <scheme val="minor"/>
      </rPr>
      <t>Brand</t>
    </r>
  </si>
  <si>
    <t xml:space="preserve">GLOBAL (CENTRAL)
LOCAL </t>
  </si>
  <si>
    <r>
      <t xml:space="preserve">Select the corresponding context :
</t>
    </r>
    <r>
      <rPr>
        <b/>
        <sz val="8"/>
        <color theme="0" tint="-0.499984740745262"/>
        <rFont val="Calibri"/>
        <family val="2"/>
        <scheme val="minor"/>
      </rPr>
      <t>LAUNCH:</t>
    </r>
    <r>
      <rPr>
        <sz val="8"/>
        <color theme="0" tint="-0.499984740745262"/>
        <rFont val="Calibri"/>
        <family val="2"/>
        <scheme val="minor"/>
      </rPr>
      <t xml:space="preserve"> context used to communicate about new product or service
</t>
    </r>
    <r>
      <rPr>
        <b/>
        <sz val="8"/>
        <color theme="0" tint="-0.499984740745262"/>
        <rFont val="Calibri"/>
        <family val="2"/>
        <scheme val="minor"/>
      </rPr>
      <t>OFFER</t>
    </r>
    <r>
      <rPr>
        <sz val="8"/>
        <color theme="0" tint="-0.499984740745262"/>
        <rFont val="Calibri"/>
        <family val="2"/>
        <scheme val="minor"/>
      </rPr>
      <t xml:space="preserve">: context used to communicate about our products and services after the launch period and with no promotion 
</t>
    </r>
    <r>
      <rPr>
        <b/>
        <sz val="8"/>
        <color theme="0" tint="-0.499984740745262"/>
        <rFont val="Calibri"/>
        <family val="2"/>
        <scheme val="minor"/>
      </rPr>
      <t>PROMO</t>
    </r>
    <r>
      <rPr>
        <sz val="8"/>
        <color theme="0" tint="-0.499984740745262"/>
        <rFont val="Calibri"/>
        <family val="2"/>
        <scheme val="minor"/>
      </rPr>
      <t xml:space="preserve">: context used to communicate about a promotional offer (better conditions than the usual ones)
</t>
    </r>
    <r>
      <rPr>
        <b/>
        <sz val="8"/>
        <color theme="0" tint="-0.499984740745262"/>
        <rFont val="Calibri"/>
        <family val="2"/>
        <scheme val="minor"/>
      </rPr>
      <t>NEWSLETTER</t>
    </r>
    <r>
      <rPr>
        <sz val="8"/>
        <color theme="0" tint="-0.499984740745262"/>
        <rFont val="Calibri"/>
        <family val="2"/>
        <scheme val="minor"/>
      </rPr>
      <t xml:space="preserve">: context used to send regular (weekly, monthly…) communication to our prospects/customers
</t>
    </r>
    <r>
      <rPr>
        <b/>
        <sz val="8"/>
        <color theme="0" tint="-0.499984740745262"/>
        <rFont val="Calibri"/>
        <family val="2"/>
        <scheme val="minor"/>
      </rPr>
      <t>LOYALTY</t>
    </r>
    <r>
      <rPr>
        <sz val="8"/>
        <color theme="0" tint="-0.499984740745262"/>
        <rFont val="Calibri"/>
        <family val="2"/>
        <scheme val="minor"/>
      </rPr>
      <t xml:space="preserve">: context used to improve our customer loyalty
</t>
    </r>
    <r>
      <rPr>
        <b/>
        <sz val="8"/>
        <color theme="0" tint="-0.499984740745262"/>
        <rFont val="Calibri"/>
        <family val="2"/>
        <scheme val="minor"/>
      </rPr>
      <t>CLUB</t>
    </r>
    <r>
      <rPr>
        <sz val="8"/>
        <color theme="0" tint="-0.499984740745262"/>
        <rFont val="Calibri"/>
        <family val="2"/>
        <scheme val="minor"/>
      </rPr>
      <t xml:space="preserve">: context used to send messages about Club Offer (eX: Miles)
</t>
    </r>
    <r>
      <rPr>
        <b/>
        <sz val="8"/>
        <color theme="0" tint="-0.499984740745262"/>
        <rFont val="Calibri"/>
        <family val="2"/>
        <scheme val="minor"/>
      </rPr>
      <t>REMINDER</t>
    </r>
    <r>
      <rPr>
        <sz val="8"/>
        <color theme="0" tint="-0.499984740745262"/>
        <rFont val="Calibri"/>
        <family val="2"/>
        <scheme val="minor"/>
      </rPr>
      <t xml:space="preserve">: context used to send a reminder message with a trigger defined in an automatic workflow 
( Send a reminder for periodical aftersales or send a message after a determined period to a prospect who requested an Ebrochure  and didn’t have any other interaction with the Brand)
</t>
    </r>
    <r>
      <rPr>
        <b/>
        <sz val="8"/>
        <color theme="0" tint="-0.499984740745262"/>
        <rFont val="Calibri"/>
        <family val="2"/>
        <scheme val="minor"/>
      </rPr>
      <t>ENDS OF TERM</t>
    </r>
    <r>
      <rPr>
        <sz val="8"/>
        <color theme="0" tint="-0.499984740745262"/>
        <rFont val="Calibri"/>
        <family val="2"/>
        <scheme val="minor"/>
      </rPr>
      <t xml:space="preserve">: context used to send a message before the end of a commercial contract in order to renew it or make any other proposal (ej. End of financial contract)
</t>
    </r>
    <r>
      <rPr>
        <b/>
        <sz val="8"/>
        <color theme="0" tint="-0.499984740745262"/>
        <rFont val="Calibri"/>
        <family val="2"/>
        <scheme val="minor"/>
      </rPr>
      <t>CROSS SELLING</t>
    </r>
    <r>
      <rPr>
        <sz val="8"/>
        <color theme="0" tint="-0.499984740745262"/>
        <rFont val="Calibri"/>
        <family val="2"/>
        <scheme val="minor"/>
      </rPr>
      <t xml:space="preserve">: context used to propose some product or services to a customer who has just buy a new product
</t>
    </r>
    <r>
      <rPr>
        <b/>
        <sz val="8"/>
        <color theme="0" tint="-0.499984740745262"/>
        <rFont val="Calibri"/>
        <family val="2"/>
        <scheme val="minor"/>
      </rPr>
      <t>ANNIVERSARY</t>
    </r>
    <r>
      <rPr>
        <sz val="8"/>
        <color theme="0" tint="-0.499984740745262"/>
        <rFont val="Calibri"/>
        <family val="2"/>
        <scheme val="minor"/>
      </rPr>
      <t xml:space="preserve">: context used to send a message with a trigger on the birthdate of the customer or the car delivery date
</t>
    </r>
    <r>
      <rPr>
        <b/>
        <sz val="8"/>
        <color theme="0" tint="-0.499984740745262"/>
        <rFont val="Calibri"/>
        <family val="2"/>
        <scheme val="minor"/>
      </rPr>
      <t>RETARGETING:</t>
    </r>
    <r>
      <rPr>
        <sz val="8"/>
        <color theme="0" tint="-0.499984740745262"/>
        <rFont val="Calibri"/>
        <family val="2"/>
        <scheme val="minor"/>
      </rPr>
      <t xml:space="preserve"> context used to send a specific message to a person who clicked on a web banner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</si>
</sst>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[$-809]mmm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</font>
    <font>
      <b/>
      <sz val="14"/>
      <color theme="0"/>
      <name val="Calibri"/>
      <family val="2"/>
      <scheme val="minor"/>
    </font>
    <font>
      <b/>
      <u/>
      <sz val="11"/>
      <color theme="0" tint="-0.499984740745262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8"/>
      <color theme="0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medium">
        <color indexed="64"/>
      </right>
      <top/>
      <bottom style="dotted">
        <color rgb="FFA6A6A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/>
  </cellStyleXfs>
  <cellXfs count="147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5" fillId="3" borderId="0" xfId="0" applyFont="1" applyFill="1" applyAlignment="1">
      <alignment horizontal="left" vertical="center"/>
    </xf>
    <xf numFmtId="0" fontId="0" fillId="3" borderId="0" xfId="0" applyFill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1"/>
    <xf numFmtId="0" fontId="0" fillId="0" borderId="0" xfId="0" applyAlignment="1">
      <alignment horizontal="left"/>
    </xf>
    <xf numFmtId="0" fontId="11" fillId="4" borderId="0" xfId="0" applyFont="1" applyFill="1"/>
    <xf numFmtId="0" fontId="10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0" fontId="13" fillId="4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164" fontId="8" fillId="4" borderId="0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8" fillId="2" borderId="3" xfId="0" applyFont="1" applyFill="1" applyBorder="1" applyAlignment="1">
      <alignment horizontal="center"/>
    </xf>
    <xf numFmtId="165" fontId="8" fillId="2" borderId="3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5" fillId="2" borderId="3" xfId="0" applyFont="1" applyFill="1" applyBorder="1" applyAlignment="1">
      <alignment horizontal="left" vertical="center"/>
    </xf>
    <xf numFmtId="0" fontId="0" fillId="4" borderId="0" xfId="0" applyFill="1" applyAlignment="1">
      <alignment vertical="top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/>
    <xf numFmtId="0" fontId="18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/>
    <xf numFmtId="0" fontId="4" fillId="7" borderId="0" xfId="0" applyFont="1" applyFill="1"/>
    <xf numFmtId="0" fontId="4" fillId="7" borderId="12" xfId="0" applyFont="1" applyFill="1" applyBorder="1"/>
    <xf numFmtId="0" fontId="8" fillId="4" borderId="13" xfId="0" applyFont="1" applyFill="1" applyBorder="1"/>
    <xf numFmtId="49" fontId="8" fillId="4" borderId="13" xfId="0" applyNumberFormat="1" applyFont="1" applyFill="1" applyBorder="1"/>
    <xf numFmtId="0" fontId="8" fillId="0" borderId="13" xfId="0" applyFont="1" applyBorder="1"/>
    <xf numFmtId="0" fontId="10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20" fontId="0" fillId="0" borderId="0" xfId="0" applyNumberFormat="1"/>
    <xf numFmtId="0" fontId="6" fillId="0" borderId="0" xfId="0" applyFont="1" applyFill="1" applyAlignment="1">
      <alignment horizontal="center" vertical="center"/>
    </xf>
    <xf numFmtId="0" fontId="24" fillId="0" borderId="8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26" fillId="0" borderId="8" xfId="0" applyFont="1" applyBorder="1" applyAlignment="1">
      <alignment vertical="top" wrapText="1"/>
    </xf>
    <xf numFmtId="0" fontId="27" fillId="4" borderId="0" xfId="0" applyFont="1" applyFill="1" applyBorder="1" applyAlignment="1">
      <alignment vertical="center"/>
    </xf>
    <xf numFmtId="0" fontId="26" fillId="0" borderId="0" xfId="0" applyFont="1" applyBorder="1" applyAlignment="1">
      <alignment wrapText="1"/>
    </xf>
    <xf numFmtId="0" fontId="8" fillId="4" borderId="3" xfId="0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14" fontId="26" fillId="0" borderId="8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top" wrapText="1"/>
    </xf>
    <xf numFmtId="0" fontId="26" fillId="0" borderId="8" xfId="0" quotePrefix="1" applyFont="1" applyBorder="1" applyAlignment="1">
      <alignment vertical="top" wrapText="1"/>
    </xf>
    <xf numFmtId="0" fontId="0" fillId="2" borderId="3" xfId="0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/>
    </xf>
    <xf numFmtId="0" fontId="22" fillId="0" borderId="0" xfId="0" applyFont="1" applyFill="1" applyBorder="1"/>
    <xf numFmtId="0" fontId="8" fillId="4" borderId="0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0" fontId="14" fillId="10" borderId="3" xfId="0" applyFont="1" applyFill="1" applyBorder="1"/>
    <xf numFmtId="0" fontId="22" fillId="10" borderId="3" xfId="0" applyFont="1" applyFill="1" applyBorder="1"/>
    <xf numFmtId="0" fontId="22" fillId="11" borderId="3" xfId="0" applyFont="1" applyFill="1" applyBorder="1"/>
    <xf numFmtId="0" fontId="22" fillId="8" borderId="3" xfId="0" applyFont="1" applyFill="1" applyBorder="1"/>
    <xf numFmtId="0" fontId="30" fillId="0" borderId="18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0" fillId="0" borderId="3" xfId="0" applyBorder="1"/>
    <xf numFmtId="0" fontId="0" fillId="0" borderId="3" xfId="0" quotePrefix="1" applyBorder="1" applyAlignment="1">
      <alignment horizontal="right"/>
    </xf>
    <xf numFmtId="0" fontId="15" fillId="0" borderId="3" xfId="0" applyFont="1" applyBorder="1"/>
    <xf numFmtId="0" fontId="32" fillId="0" borderId="3" xfId="0" applyFont="1" applyBorder="1"/>
    <xf numFmtId="0" fontId="1" fillId="12" borderId="23" xfId="0" applyFont="1" applyFill="1" applyBorder="1"/>
    <xf numFmtId="0" fontId="0" fillId="12" borderId="24" xfId="0" applyFill="1" applyBorder="1"/>
    <xf numFmtId="0" fontId="1" fillId="12" borderId="25" xfId="0" applyFont="1" applyFill="1" applyBorder="1"/>
    <xf numFmtId="0" fontId="0" fillId="12" borderId="26" xfId="0" applyFill="1" applyBorder="1"/>
    <xf numFmtId="0" fontId="10" fillId="0" borderId="3" xfId="0" applyFont="1" applyBorder="1"/>
    <xf numFmtId="0" fontId="34" fillId="13" borderId="3" xfId="0" applyFont="1" applyFill="1" applyBorder="1"/>
    <xf numFmtId="164" fontId="8" fillId="4" borderId="0" xfId="0" applyNumberFormat="1" applyFont="1" applyFill="1" applyBorder="1" applyAlignment="1">
      <alignment horizontal="center" vertical="center"/>
    </xf>
    <xf numFmtId="0" fontId="26" fillId="0" borderId="0" xfId="0" quotePrefix="1" applyFont="1" applyBorder="1" applyAlignment="1">
      <alignment vertical="top" wrapText="1"/>
    </xf>
    <xf numFmtId="0" fontId="23" fillId="3" borderId="0" xfId="0" applyFont="1" applyFill="1" applyAlignment="1">
      <alignment horizontal="center" vertical="center"/>
    </xf>
    <xf numFmtId="0" fontId="8" fillId="4" borderId="13" xfId="0" applyFont="1" applyFill="1" applyBorder="1" applyAlignment="1">
      <alignment wrapText="1"/>
    </xf>
    <xf numFmtId="0" fontId="36" fillId="0" borderId="9" xfId="0" applyFont="1" applyBorder="1" applyAlignment="1">
      <alignment horizontal="left" vertical="center"/>
    </xf>
    <xf numFmtId="0" fontId="35" fillId="0" borderId="11" xfId="0" applyFont="1" applyBorder="1" applyAlignment="1">
      <alignment vertical="center"/>
    </xf>
    <xf numFmtId="0" fontId="0" fillId="0" borderId="3" xfId="0" quotePrefix="1" applyBorder="1"/>
    <xf numFmtId="0" fontId="10" fillId="12" borderId="25" xfId="0" applyFont="1" applyFill="1" applyBorder="1"/>
    <xf numFmtId="164" fontId="15" fillId="2" borderId="3" xfId="0" applyNumberFormat="1" applyFont="1" applyFill="1" applyBorder="1" applyAlignment="1">
      <alignment horizontal="left" vertical="center"/>
    </xf>
    <xf numFmtId="0" fontId="0" fillId="8" borderId="0" xfId="0" applyFill="1"/>
    <xf numFmtId="0" fontId="38" fillId="9" borderId="3" xfId="0" applyFont="1" applyFill="1" applyBorder="1" applyAlignment="1">
      <alignment vertical="center"/>
    </xf>
    <xf numFmtId="0" fontId="38" fillId="9" borderId="3" xfId="0" applyFont="1" applyFill="1" applyBorder="1"/>
    <xf numFmtId="0" fontId="39" fillId="9" borderId="3" xfId="0" applyFont="1" applyFill="1" applyBorder="1" applyAlignment="1">
      <alignment vertical="center"/>
    </xf>
    <xf numFmtId="0" fontId="40" fillId="9" borderId="3" xfId="0" applyFont="1" applyFill="1" applyBorder="1" applyAlignment="1">
      <alignment vertical="center"/>
    </xf>
    <xf numFmtId="0" fontId="41" fillId="9" borderId="3" xfId="0" applyFont="1" applyFill="1" applyBorder="1"/>
    <xf numFmtId="0" fontId="38" fillId="3" borderId="3" xfId="0" applyFont="1" applyFill="1" applyBorder="1" applyAlignment="1">
      <alignment vertical="center"/>
    </xf>
    <xf numFmtId="0" fontId="38" fillId="3" borderId="3" xfId="0" applyFont="1" applyFill="1" applyBorder="1"/>
    <xf numFmtId="0" fontId="39" fillId="3" borderId="3" xfId="0" applyFont="1" applyFill="1" applyBorder="1" applyAlignment="1">
      <alignment vertical="center"/>
    </xf>
    <xf numFmtId="0" fontId="41" fillId="3" borderId="3" xfId="0" applyFont="1" applyFill="1" applyBorder="1"/>
    <xf numFmtId="0" fontId="42" fillId="14" borderId="3" xfId="0" applyFont="1" applyFill="1" applyBorder="1"/>
    <xf numFmtId="0" fontId="42" fillId="14" borderId="27" xfId="0" applyFont="1" applyFill="1" applyBorder="1"/>
    <xf numFmtId="0" fontId="43" fillId="0" borderId="3" xfId="0" applyFont="1" applyFill="1" applyBorder="1"/>
    <xf numFmtId="0" fontId="37" fillId="0" borderId="3" xfId="0" applyFont="1" applyBorder="1"/>
    <xf numFmtId="0" fontId="44" fillId="0" borderId="3" xfId="0" applyFont="1" applyBorder="1"/>
    <xf numFmtId="0" fontId="15" fillId="0" borderId="3" xfId="0" applyFont="1" applyFill="1" applyBorder="1"/>
    <xf numFmtId="0" fontId="0" fillId="4" borderId="3" xfId="0" applyFont="1" applyFill="1" applyBorder="1"/>
    <xf numFmtId="0" fontId="22" fillId="14" borderId="3" xfId="0" applyFont="1" applyFill="1" applyBorder="1"/>
    <xf numFmtId="0" fontId="15" fillId="0" borderId="0" xfId="0" applyFont="1" applyFill="1" applyBorder="1"/>
    <xf numFmtId="0" fontId="8" fillId="4" borderId="0" xfId="0" applyFont="1" applyFill="1" applyBorder="1"/>
    <xf numFmtId="0" fontId="0" fillId="0" borderId="9" xfId="0" applyBorder="1"/>
    <xf numFmtId="0" fontId="8" fillId="4" borderId="3" xfId="0" applyNumberFormat="1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vertical="center"/>
    </xf>
    <xf numFmtId="0" fontId="31" fillId="4" borderId="31" xfId="0" applyFont="1" applyFill="1" applyBorder="1" applyAlignment="1">
      <alignment vertical="center" wrapText="1"/>
    </xf>
    <xf numFmtId="0" fontId="31" fillId="4" borderId="32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25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0" xfId="1" applyAlignment="1">
      <alignment vertical="center"/>
    </xf>
    <xf numFmtId="0" fontId="0" fillId="0" borderId="0" xfId="0" applyAlignment="1">
      <alignment vertical="center"/>
    </xf>
    <xf numFmtId="0" fontId="16" fillId="2" borderId="0" xfId="0" applyFont="1" applyFill="1" applyAlignment="1">
      <alignment horizontal="center"/>
    </xf>
    <xf numFmtId="0" fontId="26" fillId="0" borderId="30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 vertical="top" wrapText="1"/>
    </xf>
    <xf numFmtId="0" fontId="26" fillId="0" borderId="29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0" borderId="9" xfId="0" quotePrefix="1" applyFont="1" applyBorder="1" applyAlignment="1">
      <alignment horizontal="center"/>
    </xf>
    <xf numFmtId="0" fontId="32" fillId="0" borderId="11" xfId="0" quotePrefix="1" applyFont="1" applyBorder="1" applyAlignment="1">
      <alignment horizontal="center"/>
    </xf>
    <xf numFmtId="0" fontId="15" fillId="0" borderId="3" xfId="0" quotePrefix="1" applyFont="1" applyBorder="1" applyAlignment="1">
      <alignment horizontal="center"/>
    </xf>
  </cellXfs>
  <cellStyles count="6">
    <cellStyle name="40 % - Accent1 2" xfId="2"/>
    <cellStyle name="60 % - Accent1 2" xfId="3"/>
    <cellStyle name="Hiperlink" xfId="1" builtinId="8"/>
    <cellStyle name="Lien hypertexte 2" xfId="4"/>
    <cellStyle name="Normal" xfId="0" builtinId="0"/>
    <cellStyle name="Normal 2" xfId="5"/>
  </cellStyles>
  <dxfs count="1"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8D4F4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112060</xdr:colOff>
      <xdr:row>2</xdr:row>
      <xdr:rowOff>11206</xdr:rowOff>
    </xdr:from>
    <xdr:to>
      <xdr:col>13</xdr:col>
      <xdr:colOff>515472</xdr:colOff>
      <xdr:row>15</xdr:row>
      <xdr:rowOff>33618</xdr:rowOff>
    </xdr:to>
    <xdr:pic>
      <xdr:nvPicPr>
        <xdr:cNvPr id="272" name="Image 27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78"/>
        <a:stretch/>
      </xdr:blipFill>
      <xdr:spPr bwMode="auto">
        <a:xfrm>
          <a:off x="7653619" y="392206"/>
          <a:ext cx="8886265" cy="2891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1352550</xdr:colOff>
      <xdr:row>7</xdr:row>
      <xdr:rowOff>95250</xdr:rowOff>
    </xdr:from>
    <xdr:to>
      <xdr:col>3</xdr:col>
      <xdr:colOff>38100</xdr:colOff>
      <xdr:row>15</xdr:row>
      <xdr:rowOff>142875</xdr:rowOff>
    </xdr:to>
    <xdr:sp macro="" textlink="">
      <xdr:nvSpPr>
        <xdr:cNvPr id="3" name="Flèche courbée vers la droite 2"/>
        <xdr:cNvSpPr/>
      </xdr:nvSpPr>
      <xdr:spPr>
        <a:xfrm flipH="1">
          <a:off x="3848100" y="1514475"/>
          <a:ext cx="190500" cy="157162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1790700</xdr:colOff>
      <xdr:row>7</xdr:row>
      <xdr:rowOff>161925</xdr:rowOff>
    </xdr:from>
    <xdr:to>
      <xdr:col>7</xdr:col>
      <xdr:colOff>2447925</xdr:colOff>
      <xdr:row>16</xdr:row>
      <xdr:rowOff>19050</xdr:rowOff>
    </xdr:to>
    <xdr:sp macro="" textlink="">
      <xdr:nvSpPr>
        <xdr:cNvPr id="4" name="Flèche courbée vers la droite 3"/>
        <xdr:cNvSpPr/>
      </xdr:nvSpPr>
      <xdr:spPr>
        <a:xfrm flipH="1">
          <a:off x="16554450" y="1581150"/>
          <a:ext cx="657225" cy="157162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.inetpsa.com/Users/J493129/AppData/Local/Microsoft/Windows/Temporary%20Internet%20Files/Content.Outlook/PELSFPDZ/Google%20Analytics%20-%20URL%20Builder%20for%20campaigns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L Builder"/>
      <sheetName val="parameters"/>
      <sheetName val="channels grouping"/>
      <sheetName val="Media Nomenclature"/>
      <sheetName val="Help"/>
      <sheetName val="AC"/>
    </sheetNames>
    <sheetDataSet>
      <sheetData sheetId="0" refreshError="1"/>
      <sheetData sheetId="1">
        <row r="2">
          <cell r="A2" t="str">
            <v>LOCAL</v>
          </cell>
          <cell r="I2" t="str">
            <v>AP</v>
          </cell>
          <cell r="O2" t="str">
            <v>Visibility / Brand awareness</v>
          </cell>
          <cell r="Q2" t="str">
            <v>AE</v>
          </cell>
        </row>
        <row r="3">
          <cell r="A3" t="str">
            <v>CENTRAL</v>
          </cell>
          <cell r="I3" t="str">
            <v>AC</v>
          </cell>
          <cell r="O3" t="str">
            <v xml:space="preserve">Traffic &amp; engagement </v>
          </cell>
          <cell r="Q3" t="str">
            <v>AE</v>
          </cell>
        </row>
        <row r="4">
          <cell r="I4" t="str">
            <v>DS</v>
          </cell>
          <cell r="O4" t="str">
            <v xml:space="preserve">Lead </v>
          </cell>
          <cell r="Q4" t="str">
            <v>AL</v>
          </cell>
        </row>
        <row r="5">
          <cell r="Q5" t="str">
            <v>AO</v>
          </cell>
        </row>
        <row r="6">
          <cell r="Q6" t="str">
            <v>AR</v>
          </cell>
        </row>
        <row r="7">
          <cell r="Q7" t="str">
            <v>AT</v>
          </cell>
        </row>
        <row r="8">
          <cell r="Q8" t="str">
            <v>AU</v>
          </cell>
        </row>
        <row r="9">
          <cell r="Q9" t="str">
            <v>AZ</v>
          </cell>
        </row>
        <row r="10">
          <cell r="Q10" t="str">
            <v>BE</v>
          </cell>
        </row>
        <row r="11">
          <cell r="Q11" t="str">
            <v>BG</v>
          </cell>
        </row>
        <row r="12">
          <cell r="Q12" t="str">
            <v>BH</v>
          </cell>
        </row>
        <row r="13">
          <cell r="Q13" t="str">
            <v>BR</v>
          </cell>
        </row>
        <row r="14">
          <cell r="Q14" t="str">
            <v>BY</v>
          </cell>
        </row>
        <row r="15">
          <cell r="Q15" t="str">
            <v>CH</v>
          </cell>
        </row>
        <row r="16">
          <cell r="Q16" t="str">
            <v>CI</v>
          </cell>
        </row>
        <row r="17">
          <cell r="Q17" t="str">
            <v>CM</v>
          </cell>
        </row>
        <row r="18">
          <cell r="Q18" t="str">
            <v>CN</v>
          </cell>
        </row>
        <row r="19">
          <cell r="Q19" t="str">
            <v>CO</v>
          </cell>
        </row>
        <row r="20">
          <cell r="Q20" t="str">
            <v>CR</v>
          </cell>
        </row>
        <row r="21">
          <cell r="Q21" t="str">
            <v>CU</v>
          </cell>
        </row>
        <row r="22">
          <cell r="Q22" t="str">
            <v>CZ</v>
          </cell>
        </row>
        <row r="23">
          <cell r="Q23" t="str">
            <v>DE</v>
          </cell>
        </row>
        <row r="24">
          <cell r="Q24" t="str">
            <v>DK</v>
          </cell>
        </row>
        <row r="25">
          <cell r="Q25" t="str">
            <v>DO</v>
          </cell>
        </row>
        <row r="26">
          <cell r="Q26" t="str">
            <v>DZ</v>
          </cell>
        </row>
        <row r="27">
          <cell r="Q27" t="str">
            <v>EC</v>
          </cell>
        </row>
        <row r="28">
          <cell r="Q28" t="str">
            <v>EE</v>
          </cell>
        </row>
        <row r="29">
          <cell r="Q29" t="str">
            <v>EG</v>
          </cell>
        </row>
        <row r="30">
          <cell r="Q30" t="str">
            <v>ER</v>
          </cell>
        </row>
        <row r="31">
          <cell r="Q31" t="str">
            <v>ES</v>
          </cell>
        </row>
        <row r="32">
          <cell r="Q32" t="str">
            <v>FI</v>
          </cell>
        </row>
        <row r="33">
          <cell r="Q33" t="str">
            <v>FR</v>
          </cell>
        </row>
        <row r="34">
          <cell r="Q34" t="str">
            <v>GF</v>
          </cell>
        </row>
        <row r="35">
          <cell r="Q35" t="str">
            <v>GP</v>
          </cell>
        </row>
        <row r="36">
          <cell r="Q36" t="str">
            <v>GR</v>
          </cell>
        </row>
        <row r="37">
          <cell r="Q37" t="str">
            <v>GY</v>
          </cell>
        </row>
        <row r="38">
          <cell r="Q38" t="str">
            <v>HK</v>
          </cell>
        </row>
        <row r="39">
          <cell r="Q39" t="str">
            <v>HR</v>
          </cell>
        </row>
        <row r="40">
          <cell r="Q40" t="str">
            <v>HU</v>
          </cell>
        </row>
        <row r="41">
          <cell r="Q41" t="str">
            <v>IE</v>
          </cell>
        </row>
        <row r="42">
          <cell r="Q42" t="str">
            <v>IL</v>
          </cell>
        </row>
        <row r="43">
          <cell r="Q43" t="str">
            <v>IQ</v>
          </cell>
        </row>
        <row r="44">
          <cell r="Q44" t="str">
            <v>IT</v>
          </cell>
        </row>
        <row r="45">
          <cell r="Q45" t="str">
            <v>JO</v>
          </cell>
        </row>
        <row r="46">
          <cell r="Q46" t="str">
            <v>JP</v>
          </cell>
        </row>
        <row r="47">
          <cell r="Q47" t="str">
            <v>KW</v>
          </cell>
        </row>
        <row r="48">
          <cell r="Q48" t="str">
            <v>LB</v>
          </cell>
        </row>
        <row r="49">
          <cell r="Q49" t="str">
            <v>LT</v>
          </cell>
        </row>
        <row r="50">
          <cell r="Q50" t="str">
            <v>LU</v>
          </cell>
        </row>
        <row r="51">
          <cell r="Q51" t="str">
            <v>LV</v>
          </cell>
        </row>
        <row r="52">
          <cell r="Q52" t="str">
            <v>LY</v>
          </cell>
        </row>
        <row r="53">
          <cell r="Q53" t="str">
            <v>MA</v>
          </cell>
        </row>
        <row r="54">
          <cell r="Q54" t="str">
            <v>MD</v>
          </cell>
        </row>
        <row r="55">
          <cell r="Q55" t="str">
            <v>MG</v>
          </cell>
        </row>
        <row r="56">
          <cell r="Q56" t="str">
            <v>MQ</v>
          </cell>
        </row>
        <row r="57">
          <cell r="Q57" t="str">
            <v>MY</v>
          </cell>
        </row>
        <row r="58">
          <cell r="Q58" t="str">
            <v>NC</v>
          </cell>
        </row>
        <row r="59">
          <cell r="Q59" t="str">
            <v>NL</v>
          </cell>
        </row>
        <row r="60">
          <cell r="Q60" t="str">
            <v>NO</v>
          </cell>
        </row>
        <row r="61">
          <cell r="Q61" t="str">
            <v>NZ</v>
          </cell>
        </row>
        <row r="62">
          <cell r="Q62" t="str">
            <v>OM</v>
          </cell>
        </row>
        <row r="63">
          <cell r="Q63" t="str">
            <v>OM</v>
          </cell>
        </row>
        <row r="64">
          <cell r="Q64" t="str">
            <v>PE</v>
          </cell>
        </row>
        <row r="65">
          <cell r="Q65" t="str">
            <v>PL</v>
          </cell>
        </row>
        <row r="66">
          <cell r="Q66" t="str">
            <v>PS</v>
          </cell>
        </row>
        <row r="67">
          <cell r="Q67" t="str">
            <v>PT</v>
          </cell>
        </row>
        <row r="68">
          <cell r="Q68" t="str">
            <v>PY</v>
          </cell>
        </row>
        <row r="69">
          <cell r="Q69" t="str">
            <v>QA</v>
          </cell>
        </row>
        <row r="70">
          <cell r="Q70" t="str">
            <v>RE</v>
          </cell>
        </row>
        <row r="71">
          <cell r="Q71" t="str">
            <v>RO</v>
          </cell>
        </row>
        <row r="72">
          <cell r="Q72" t="str">
            <v>RU</v>
          </cell>
        </row>
        <row r="73">
          <cell r="Q73" t="str">
            <v>SA</v>
          </cell>
        </row>
        <row r="74">
          <cell r="Q74" t="str">
            <v>SE</v>
          </cell>
        </row>
        <row r="75">
          <cell r="Q75" t="str">
            <v>SG</v>
          </cell>
        </row>
        <row r="76">
          <cell r="Q76" t="str">
            <v>SI</v>
          </cell>
        </row>
        <row r="77">
          <cell r="Q77" t="str">
            <v>SK</v>
          </cell>
        </row>
        <row r="78">
          <cell r="Q78" t="str">
            <v>SN</v>
          </cell>
        </row>
        <row r="79">
          <cell r="Q79" t="str">
            <v>TG</v>
          </cell>
        </row>
        <row r="80">
          <cell r="Q80" t="str">
            <v>TN</v>
          </cell>
        </row>
        <row r="81">
          <cell r="Q81" t="str">
            <v>TR</v>
          </cell>
        </row>
        <row r="82">
          <cell r="Q82" t="str">
            <v>UA</v>
          </cell>
        </row>
        <row r="83">
          <cell r="Q83" t="str">
            <v>UK</v>
          </cell>
        </row>
        <row r="84">
          <cell r="Q84" t="str">
            <v>UY</v>
          </cell>
        </row>
        <row r="85">
          <cell r="Q85" t="str">
            <v>XX</v>
          </cell>
        </row>
        <row r="86">
          <cell r="Q86" t="str">
            <v>YT</v>
          </cell>
        </row>
        <row r="87">
          <cell r="Q87" t="str">
            <v>ZA</v>
          </cell>
        </row>
        <row r="88">
          <cell r="Q88" t="str">
            <v>ALL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monadeschool.com.b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0" tint="-0.499984740745262"/>
  </sheetPr>
  <dimension ref="A2:L99"/>
  <sheetViews>
    <sheetView showGridLines="0" tabSelected="1" zoomScale="80" zoomScaleNormal="80" workbookViewId="0">
      <selection activeCell="E40" sqref="E40"/>
    </sheetView>
  </sheetViews>
  <sheetFormatPr defaultColWidth="0" defaultRowHeight="15" outlineLevelRow="1" x14ac:dyDescent="0.25"/>
  <cols>
    <col min="1" max="1" width="3.85546875" customWidth="1"/>
    <col min="2" max="2" width="14.85546875" customWidth="1"/>
    <col min="3" max="3" width="20.28515625" customWidth="1"/>
    <col min="4" max="4" width="0.85546875" customWidth="1"/>
    <col min="5" max="5" width="55.5703125" customWidth="1"/>
    <col min="6" max="6" width="2" customWidth="1"/>
    <col min="7" max="7" width="94.7109375" style="2" customWidth="1"/>
    <col min="8" max="8" width="2.5703125" style="2" customWidth="1"/>
    <col min="9" max="9" width="31.42578125" style="2" customWidth="1"/>
    <col min="10" max="10" width="33.42578125" customWidth="1"/>
    <col min="11" max="11" width="24" bestFit="1" customWidth="1"/>
    <col min="12" max="12" width="32" customWidth="1"/>
    <col min="13" max="16384" width="11.42578125" hidden="1"/>
  </cols>
  <sheetData>
    <row r="2" spans="2:11" ht="30" customHeight="1" x14ac:dyDescent="0.25">
      <c r="B2" s="129" t="s">
        <v>551</v>
      </c>
      <c r="C2" s="129"/>
      <c r="D2" s="129"/>
      <c r="E2" s="129"/>
      <c r="F2" s="129"/>
      <c r="G2" s="129"/>
      <c r="H2" s="129"/>
      <c r="I2" s="129"/>
    </row>
    <row r="4" spans="2:11" x14ac:dyDescent="0.25">
      <c r="B4" s="1" t="s">
        <v>552</v>
      </c>
    </row>
    <row r="5" spans="2:11" x14ac:dyDescent="0.25">
      <c r="B5" s="1" t="s">
        <v>12</v>
      </c>
    </row>
    <row r="6" spans="2:11" x14ac:dyDescent="0.25">
      <c r="B6" s="124"/>
    </row>
    <row r="8" spans="2:11" ht="18.75" x14ac:dyDescent="0.3">
      <c r="B8" s="130" t="s">
        <v>0</v>
      </c>
      <c r="C8" s="130"/>
      <c r="D8" s="130"/>
      <c r="E8" s="130"/>
      <c r="F8" s="130"/>
      <c r="G8" s="130"/>
      <c r="H8" s="130"/>
      <c r="I8" s="130"/>
    </row>
    <row r="9" spans="2:11" ht="17.25" customHeight="1" x14ac:dyDescent="0.25"/>
    <row r="10" spans="2:11" ht="17.25" customHeight="1" x14ac:dyDescent="0.25">
      <c r="B10" s="3" t="s">
        <v>1</v>
      </c>
      <c r="C10" s="4"/>
      <c r="D10" s="4"/>
      <c r="E10" s="4"/>
    </row>
    <row r="11" spans="2:11" ht="17.25" customHeight="1" x14ac:dyDescent="0.25"/>
    <row r="12" spans="2:11" ht="17.25" customHeight="1" x14ac:dyDescent="0.25"/>
    <row r="13" spans="2:11" ht="21" customHeight="1" x14ac:dyDescent="0.25">
      <c r="E13" s="50" t="s">
        <v>2</v>
      </c>
    </row>
    <row r="14" spans="2:11" ht="21" customHeight="1" x14ac:dyDescent="0.25">
      <c r="E14" s="56"/>
    </row>
    <row r="15" spans="2:11" x14ac:dyDescent="0.25">
      <c r="B15" s="131" t="s">
        <v>17</v>
      </c>
      <c r="C15" s="132"/>
      <c r="D15" s="6"/>
      <c r="E15" s="135" t="s">
        <v>553</v>
      </c>
      <c r="F15" s="136"/>
      <c r="G15" s="136"/>
      <c r="H15" s="136"/>
      <c r="I15" s="136"/>
    </row>
    <row r="16" spans="2:11" x14ac:dyDescent="0.25">
      <c r="B16" s="133"/>
      <c r="C16" s="134"/>
      <c r="D16" s="7"/>
      <c r="E16" s="136"/>
      <c r="F16" s="136"/>
      <c r="G16" s="136"/>
      <c r="H16" s="136"/>
      <c r="I16" s="136"/>
      <c r="K16" s="8"/>
    </row>
    <row r="17" spans="2:10" x14ac:dyDescent="0.25">
      <c r="E17" s="9"/>
    </row>
    <row r="18" spans="2:10" ht="18.75" x14ac:dyDescent="0.3">
      <c r="B18" s="10"/>
      <c r="E18" s="50" t="s">
        <v>321</v>
      </c>
      <c r="G18" s="58" t="s">
        <v>22</v>
      </c>
    </row>
    <row r="19" spans="2:10" ht="18.75" x14ac:dyDescent="0.3">
      <c r="B19" s="10"/>
      <c r="E19" s="5"/>
    </row>
    <row r="20" spans="2:10" ht="15.75" x14ac:dyDescent="0.25">
      <c r="B20" s="11" t="s">
        <v>16</v>
      </c>
      <c r="C20" s="12"/>
      <c r="E20" s="63" t="s">
        <v>118</v>
      </c>
      <c r="G20" s="60" t="s">
        <v>559</v>
      </c>
    </row>
    <row r="21" spans="2:10" ht="18.75" x14ac:dyDescent="0.3">
      <c r="B21" s="10"/>
      <c r="E21" s="5"/>
      <c r="H21" s="59"/>
      <c r="I21" s="66"/>
    </row>
    <row r="22" spans="2:10" ht="15.75" x14ac:dyDescent="0.25">
      <c r="B22" s="11" t="s">
        <v>327</v>
      </c>
      <c r="C22" s="12"/>
      <c r="E22" s="63" t="s">
        <v>170</v>
      </c>
      <c r="G22" s="60" t="s">
        <v>348</v>
      </c>
      <c r="H22" s="59"/>
      <c r="I22" s="66"/>
    </row>
    <row r="23" spans="2:10" ht="18.75" x14ac:dyDescent="0.3">
      <c r="B23" s="10"/>
      <c r="E23" s="5"/>
      <c r="H23" s="59"/>
      <c r="I23" s="66"/>
    </row>
    <row r="24" spans="2:10" ht="18.75" x14ac:dyDescent="0.3">
      <c r="B24" s="10"/>
      <c r="E24" s="92" t="s">
        <v>330</v>
      </c>
      <c r="H24" s="59"/>
      <c r="I24" s="66"/>
    </row>
    <row r="25" spans="2:10" ht="18.75" x14ac:dyDescent="0.3">
      <c r="B25" s="10"/>
      <c r="E25" s="5"/>
      <c r="H25" s="59"/>
      <c r="I25" s="66"/>
    </row>
    <row r="26" spans="2:10" ht="30" x14ac:dyDescent="0.25">
      <c r="B26" s="11" t="s">
        <v>13</v>
      </c>
      <c r="C26" s="12"/>
      <c r="E26" s="63" t="s">
        <v>15</v>
      </c>
      <c r="G26" s="60" t="s">
        <v>560</v>
      </c>
      <c r="H26" s="59"/>
      <c r="I26" s="67"/>
      <c r="J26" s="67"/>
    </row>
    <row r="27" spans="2:10" ht="15.75" x14ac:dyDescent="0.25">
      <c r="B27" s="17"/>
      <c r="C27" s="18"/>
      <c r="E27" s="72"/>
      <c r="G27" s="67"/>
      <c r="H27" s="59"/>
      <c r="I27" s="67"/>
      <c r="J27" s="67"/>
    </row>
    <row r="28" spans="2:10" ht="30" x14ac:dyDescent="0.25">
      <c r="B28" s="11" t="s">
        <v>126</v>
      </c>
      <c r="C28" s="12"/>
      <c r="E28" s="63" t="s">
        <v>167</v>
      </c>
      <c r="F28" s="67"/>
      <c r="G28" s="60" t="s">
        <v>358</v>
      </c>
      <c r="H28" s="59"/>
      <c r="I28" s="67"/>
      <c r="J28" s="67"/>
    </row>
    <row r="29" spans="2:10" ht="18.75" x14ac:dyDescent="0.25">
      <c r="B29" s="13"/>
      <c r="E29" s="15"/>
      <c r="G29" s="59"/>
      <c r="H29" s="59"/>
      <c r="I29" s="67"/>
      <c r="J29" s="67"/>
    </row>
    <row r="30" spans="2:10" ht="129" customHeight="1" x14ac:dyDescent="0.25">
      <c r="B30" s="11" t="s">
        <v>323</v>
      </c>
      <c r="C30" s="12"/>
      <c r="E30" s="63" t="s">
        <v>160</v>
      </c>
      <c r="G30" s="138" t="s">
        <v>546</v>
      </c>
      <c r="H30" s="139"/>
      <c r="I30" s="140"/>
      <c r="J30" s="67"/>
    </row>
    <row r="31" spans="2:10" ht="15.75" x14ac:dyDescent="0.25">
      <c r="B31" s="17"/>
      <c r="C31" s="18"/>
      <c r="E31" s="72"/>
      <c r="G31" s="67"/>
      <c r="H31" s="59"/>
      <c r="I31" s="67"/>
      <c r="J31" s="67"/>
    </row>
    <row r="32" spans="2:10" ht="15.75" x14ac:dyDescent="0.25">
      <c r="B32" s="17"/>
      <c r="C32" s="18"/>
      <c r="E32" s="92" t="s">
        <v>345</v>
      </c>
      <c r="G32" s="67"/>
      <c r="H32" s="59"/>
      <c r="I32" s="67"/>
      <c r="J32" s="67"/>
    </row>
    <row r="33" spans="2:10" ht="15.75" x14ac:dyDescent="0.25">
      <c r="B33" s="17"/>
      <c r="C33" s="18"/>
      <c r="E33" s="72"/>
      <c r="G33" s="67"/>
      <c r="H33" s="59"/>
      <c r="I33" s="67"/>
      <c r="J33" s="67"/>
    </row>
    <row r="34" spans="2:10" ht="15.75" x14ac:dyDescent="0.25">
      <c r="B34" s="11" t="s">
        <v>127</v>
      </c>
      <c r="C34" s="12"/>
      <c r="E34" s="63" t="s">
        <v>326</v>
      </c>
      <c r="G34" s="60" t="s">
        <v>336</v>
      </c>
      <c r="H34" s="59"/>
      <c r="I34" s="67"/>
      <c r="J34" s="67"/>
    </row>
    <row r="35" spans="2:10" ht="15.75" x14ac:dyDescent="0.25">
      <c r="B35" s="17"/>
      <c r="C35" s="18"/>
      <c r="E35" s="72"/>
      <c r="G35" s="67"/>
      <c r="H35" s="59"/>
      <c r="I35" s="67"/>
      <c r="J35" s="67"/>
    </row>
    <row r="36" spans="2:10" ht="177" customHeight="1" x14ac:dyDescent="0.25">
      <c r="B36" s="11" t="s">
        <v>340</v>
      </c>
      <c r="C36" s="12"/>
      <c r="E36" s="63" t="s">
        <v>507</v>
      </c>
      <c r="G36" s="138" t="s">
        <v>561</v>
      </c>
      <c r="H36" s="139"/>
      <c r="I36" s="140"/>
      <c r="J36" s="67"/>
    </row>
    <row r="37" spans="2:10" ht="15.75" x14ac:dyDescent="0.25">
      <c r="B37" s="17"/>
      <c r="C37" s="18"/>
      <c r="E37" s="72"/>
      <c r="G37" s="67"/>
      <c r="H37" s="59"/>
      <c r="I37" s="67"/>
      <c r="J37" s="67"/>
    </row>
    <row r="38" spans="2:10" ht="15.75" x14ac:dyDescent="0.25">
      <c r="B38" s="17"/>
      <c r="C38" s="18"/>
      <c r="E38" s="92" t="s">
        <v>331</v>
      </c>
      <c r="G38" s="59"/>
      <c r="H38" s="59"/>
      <c r="I38" s="67"/>
      <c r="J38" s="67"/>
    </row>
    <row r="39" spans="2:10" ht="15.75" x14ac:dyDescent="0.25">
      <c r="B39" s="17"/>
      <c r="C39" s="18"/>
      <c r="E39" s="72"/>
      <c r="G39" s="67"/>
      <c r="H39" s="59"/>
      <c r="I39" s="67"/>
      <c r="J39" s="67"/>
    </row>
    <row r="40" spans="2:10" ht="49.5" customHeight="1" x14ac:dyDescent="0.25">
      <c r="B40" s="11" t="s">
        <v>111</v>
      </c>
      <c r="C40" s="12"/>
      <c r="E40" s="63" t="s">
        <v>114</v>
      </c>
      <c r="G40" s="60" t="s">
        <v>506</v>
      </c>
      <c r="I40" s="67"/>
      <c r="J40" s="67"/>
    </row>
    <row r="41" spans="2:10" ht="18.75" x14ac:dyDescent="0.25">
      <c r="B41" s="13"/>
      <c r="E41" s="14"/>
      <c r="G41" s="59"/>
      <c r="H41" s="59"/>
      <c r="I41" s="67"/>
      <c r="J41" s="67"/>
    </row>
    <row r="42" spans="2:10" ht="45" x14ac:dyDescent="0.25">
      <c r="B42" s="11" t="s">
        <v>24</v>
      </c>
      <c r="C42" s="12"/>
      <c r="E42" s="120" t="s">
        <v>114</v>
      </c>
      <c r="G42" s="60" t="s">
        <v>122</v>
      </c>
      <c r="H42" s="59"/>
      <c r="I42" s="67"/>
      <c r="J42" s="67"/>
    </row>
    <row r="43" spans="2:10" ht="15.75" x14ac:dyDescent="0.25">
      <c r="B43" s="17"/>
      <c r="C43" s="18"/>
      <c r="E43" s="72"/>
      <c r="G43" s="67"/>
      <c r="H43" s="59"/>
      <c r="I43" s="67"/>
      <c r="J43" s="67"/>
    </row>
    <row r="44" spans="2:10" ht="18.75" x14ac:dyDescent="0.25">
      <c r="B44" s="13"/>
      <c r="E44" s="50" t="s">
        <v>322</v>
      </c>
      <c r="G44" s="59"/>
      <c r="H44" s="59"/>
      <c r="I44" s="59"/>
    </row>
    <row r="45" spans="2:10" ht="18.75" x14ac:dyDescent="0.25">
      <c r="B45" s="13"/>
      <c r="E45" s="5"/>
      <c r="G45" s="58" t="s">
        <v>22</v>
      </c>
      <c r="H45" s="59"/>
      <c r="I45" s="58" t="s">
        <v>23</v>
      </c>
    </row>
    <row r="46" spans="2:10" ht="61.5" customHeight="1" x14ac:dyDescent="0.25">
      <c r="B46" s="11" t="s">
        <v>25</v>
      </c>
      <c r="C46" s="12"/>
      <c r="E46" s="63" t="s">
        <v>554</v>
      </c>
      <c r="G46" s="73" t="s">
        <v>342</v>
      </c>
      <c r="H46" s="59"/>
      <c r="I46" s="60" t="s">
        <v>545</v>
      </c>
    </row>
    <row r="47" spans="2:10" ht="18.75" x14ac:dyDescent="0.25">
      <c r="B47" s="16"/>
      <c r="E47" s="15"/>
      <c r="G47" s="61"/>
      <c r="H47" s="59"/>
      <c r="I47" s="59"/>
    </row>
    <row r="48" spans="2:10" ht="30" x14ac:dyDescent="0.25">
      <c r="B48" s="11" t="s">
        <v>347</v>
      </c>
      <c r="C48" s="12"/>
      <c r="E48" s="64" t="s">
        <v>555</v>
      </c>
      <c r="G48" s="60" t="s">
        <v>547</v>
      </c>
      <c r="H48" s="59"/>
      <c r="I48" s="65"/>
    </row>
    <row r="49" spans="2:12" ht="18.75" x14ac:dyDescent="0.25">
      <c r="B49" s="16"/>
      <c r="E49" s="15"/>
      <c r="G49" s="61"/>
      <c r="H49" s="59"/>
      <c r="I49" s="59"/>
    </row>
    <row r="50" spans="2:12" ht="15.75" x14ac:dyDescent="0.25">
      <c r="B50" s="11" t="s">
        <v>26</v>
      </c>
      <c r="C50" s="12"/>
      <c r="E50" s="64">
        <v>42593</v>
      </c>
      <c r="G50" s="60" t="s">
        <v>27</v>
      </c>
      <c r="H50" s="59"/>
      <c r="I50" s="65">
        <v>41892</v>
      </c>
    </row>
    <row r="51" spans="2:12" s="19" customFormat="1" ht="15.75" x14ac:dyDescent="0.25">
      <c r="B51" s="17"/>
      <c r="C51" s="18"/>
      <c r="E51" s="20"/>
      <c r="G51" s="62"/>
      <c r="H51" s="62"/>
      <c r="I51" s="62"/>
    </row>
    <row r="52" spans="2:12" s="19" customFormat="1" ht="60" x14ac:dyDescent="0.25">
      <c r="B52" s="11" t="s">
        <v>359</v>
      </c>
      <c r="C52" s="12"/>
      <c r="D52"/>
      <c r="E52" s="64" t="s">
        <v>556</v>
      </c>
      <c r="F52"/>
      <c r="G52" s="60" t="s">
        <v>28</v>
      </c>
      <c r="H52" s="59"/>
      <c r="I52" s="68" t="s">
        <v>31</v>
      </c>
    </row>
    <row r="53" spans="2:12" s="19" customFormat="1" ht="15.75" x14ac:dyDescent="0.25">
      <c r="B53" s="17"/>
      <c r="C53" s="18"/>
      <c r="D53"/>
      <c r="E53" s="90"/>
      <c r="F53"/>
      <c r="G53" s="67"/>
      <c r="H53" s="59"/>
      <c r="I53" s="91"/>
    </row>
    <row r="54" spans="2:12" s="19" customFormat="1" ht="15.75" x14ac:dyDescent="0.25">
      <c r="B54" s="11" t="s">
        <v>360</v>
      </c>
      <c r="C54" s="12"/>
      <c r="D54"/>
      <c r="E54" s="64" t="s">
        <v>557</v>
      </c>
      <c r="F54"/>
      <c r="G54" s="60" t="s">
        <v>361</v>
      </c>
      <c r="H54" s="59"/>
      <c r="I54" s="91"/>
    </row>
    <row r="55" spans="2:12" s="19" customFormat="1" ht="15.75" outlineLevel="1" x14ac:dyDescent="0.25">
      <c r="B55" s="17"/>
      <c r="C55" s="18"/>
      <c r="E55" s="20"/>
      <c r="G55" s="21"/>
      <c r="H55" s="21"/>
      <c r="I55" s="21"/>
    </row>
    <row r="56" spans="2:12" s="19" customFormat="1" ht="15.75" outlineLevel="1" x14ac:dyDescent="0.25">
      <c r="B56" s="17"/>
      <c r="C56" s="18"/>
      <c r="E56" s="50" t="s">
        <v>34</v>
      </c>
      <c r="G56" s="21"/>
      <c r="H56" s="21"/>
      <c r="I56" s="21"/>
    </row>
    <row r="57" spans="2:12" ht="15.75" outlineLevel="1" x14ac:dyDescent="0.25">
      <c r="B57" s="11" t="s">
        <v>4</v>
      </c>
      <c r="C57" s="12"/>
      <c r="E57" s="22">
        <f>YEAR(E50)</f>
        <v>2016</v>
      </c>
      <c r="G57" s="57" t="s">
        <v>5</v>
      </c>
    </row>
    <row r="58" spans="2:12" ht="15.75" outlineLevel="1" x14ac:dyDescent="0.25">
      <c r="B58" s="11" t="s">
        <v>6</v>
      </c>
      <c r="C58" s="12"/>
      <c r="E58" s="23" t="str">
        <f>"_"&amp;TEXT(MONTH(E50),"0#")</f>
        <v>_08</v>
      </c>
      <c r="G58" s="57" t="s">
        <v>5</v>
      </c>
    </row>
    <row r="59" spans="2:12" ht="15.75" outlineLevel="1" x14ac:dyDescent="0.25">
      <c r="B59" s="11" t="s">
        <v>7</v>
      </c>
      <c r="C59" s="12"/>
      <c r="E59" s="24">
        <f>WEEKNUM(E50,2)</f>
        <v>33</v>
      </c>
      <c r="G59" s="57" t="s">
        <v>5</v>
      </c>
    </row>
    <row r="60" spans="2:12" ht="15.75" outlineLevel="1" x14ac:dyDescent="0.25">
      <c r="B60" s="11" t="s">
        <v>8</v>
      </c>
      <c r="C60" s="12"/>
      <c r="E60" s="24">
        <f>IF(ISERR(FIND("?",E15)),0,1)</f>
        <v>0</v>
      </c>
      <c r="G60" s="57" t="s">
        <v>5</v>
      </c>
    </row>
    <row r="61" spans="2:12" s="28" customFormat="1" outlineLevel="1" x14ac:dyDescent="0.25">
      <c r="B61" s="48" t="s">
        <v>9</v>
      </c>
      <c r="C61" s="25"/>
      <c r="D61" s="26"/>
      <c r="E61" s="27" t="str">
        <f>VLOOKUP(E30,parameters!M:N,2,FALSE)</f>
        <v>DRD_DRA</v>
      </c>
      <c r="G61" s="57" t="s">
        <v>5</v>
      </c>
      <c r="H61" s="2"/>
      <c r="I61" s="2"/>
      <c r="K61" s="29"/>
      <c r="L61" s="30"/>
    </row>
    <row r="62" spans="2:12" s="28" customFormat="1" outlineLevel="1" x14ac:dyDescent="0.25">
      <c r="B62" s="48" t="s">
        <v>254</v>
      </c>
      <c r="C62" s="25"/>
      <c r="D62" s="26"/>
      <c r="E62" s="27" t="str">
        <f>"_"&amp;E61</f>
        <v>_DRD_DRA</v>
      </c>
      <c r="G62" s="57"/>
      <c r="H62" s="2"/>
      <c r="I62" s="2"/>
      <c r="K62" s="29"/>
      <c r="L62" s="30"/>
    </row>
    <row r="63" spans="2:12" s="28" customFormat="1" outlineLevel="1" x14ac:dyDescent="0.25">
      <c r="B63" s="48" t="s">
        <v>116</v>
      </c>
      <c r="C63" s="25"/>
      <c r="D63" s="26"/>
      <c r="E63" s="27" t="str">
        <f>"_"&amp;E40</f>
        <v>_APV</v>
      </c>
      <c r="G63" s="57" t="s">
        <v>5</v>
      </c>
      <c r="H63" s="2"/>
      <c r="I63" s="2"/>
      <c r="K63" s="29"/>
      <c r="L63" s="30"/>
    </row>
    <row r="64" spans="2:12" s="28" customFormat="1" outlineLevel="1" x14ac:dyDescent="0.25">
      <c r="B64" s="48" t="s">
        <v>16</v>
      </c>
      <c r="C64" s="25"/>
      <c r="D64" s="26"/>
      <c r="E64" s="27" t="str">
        <f>"_"&amp;E20</f>
        <v>_AP</v>
      </c>
      <c r="G64" s="57" t="s">
        <v>5</v>
      </c>
      <c r="H64" s="2"/>
      <c r="I64" s="2"/>
      <c r="K64" s="29"/>
      <c r="L64" s="30"/>
    </row>
    <row r="65" spans="2:12" s="28" customFormat="1" outlineLevel="1" x14ac:dyDescent="0.25">
      <c r="B65" s="48" t="s">
        <v>253</v>
      </c>
      <c r="C65" s="25"/>
      <c r="D65" s="26"/>
      <c r="E65" s="27" t="str">
        <f>IF(E26="CENTRAL","_central","_local")</f>
        <v>_local</v>
      </c>
      <c r="G65" s="57"/>
      <c r="H65" s="2"/>
      <c r="I65" s="2"/>
      <c r="K65" s="29"/>
      <c r="L65" s="30"/>
    </row>
    <row r="66" spans="2:12" s="28" customFormat="1" outlineLevel="1" x14ac:dyDescent="0.25">
      <c r="B66" s="48" t="s">
        <v>24</v>
      </c>
      <c r="C66" s="25"/>
      <c r="D66" s="26"/>
      <c r="E66" s="27" t="str">
        <f>"_"&amp;E42</f>
        <v>_APV</v>
      </c>
      <c r="G66" s="57" t="s">
        <v>5</v>
      </c>
      <c r="H66" s="2"/>
      <c r="I66" s="2"/>
      <c r="K66" s="29"/>
      <c r="L66" s="30"/>
    </row>
    <row r="67" spans="2:12" s="28" customFormat="1" outlineLevel="1" x14ac:dyDescent="0.25">
      <c r="B67" s="48" t="s">
        <v>120</v>
      </c>
      <c r="C67" s="25"/>
      <c r="D67" s="26"/>
      <c r="E67" s="27" t="str">
        <f>"_"&amp;SUPPCARSPEC(E46)</f>
        <v>_Lemonade</v>
      </c>
      <c r="G67" s="57" t="s">
        <v>5</v>
      </c>
      <c r="H67" s="2"/>
      <c r="I67" s="2"/>
      <c r="K67" s="29"/>
      <c r="L67" s="30"/>
    </row>
    <row r="68" spans="2:12" s="28" customFormat="1" outlineLevel="1" x14ac:dyDescent="0.25">
      <c r="B68" s="48" t="s">
        <v>121</v>
      </c>
      <c r="C68" s="25"/>
      <c r="D68" s="26"/>
      <c r="E68" s="27" t="str">
        <f>IF(E26="CENTRAL","_c","_l")</f>
        <v>_l</v>
      </c>
      <c r="G68" s="57" t="s">
        <v>5</v>
      </c>
      <c r="H68" s="2"/>
      <c r="I68" s="2"/>
      <c r="K68" s="29"/>
      <c r="L68" s="30"/>
    </row>
    <row r="69" spans="2:12" s="28" customFormat="1" outlineLevel="1" x14ac:dyDescent="0.25">
      <c r="B69" s="48" t="s">
        <v>335</v>
      </c>
      <c r="C69" s="25"/>
      <c r="D69" s="26"/>
      <c r="E69" s="27" t="str">
        <f>"_"&amp;E22</f>
        <v>_AL</v>
      </c>
      <c r="G69" s="57" t="s">
        <v>5</v>
      </c>
      <c r="H69" s="2"/>
      <c r="I69" s="2"/>
      <c r="K69" s="29"/>
      <c r="L69" s="30"/>
    </row>
    <row r="70" spans="2:12" s="28" customFormat="1" outlineLevel="1" x14ac:dyDescent="0.25">
      <c r="B70" s="48" t="s">
        <v>131</v>
      </c>
      <c r="C70" s="25"/>
      <c r="D70" s="26"/>
      <c r="E70" s="27" t="str">
        <f>"_"&amp;VLOOKUP(E34,parameters!U:V,2,FALSE)</f>
        <v>_LD</v>
      </c>
      <c r="G70" s="57"/>
      <c r="H70" s="2"/>
      <c r="I70" s="2"/>
      <c r="K70" s="29"/>
      <c r="L70" s="30"/>
    </row>
    <row r="71" spans="2:12" s="28" customFormat="1" outlineLevel="1" x14ac:dyDescent="0.25">
      <c r="B71" s="48" t="s">
        <v>343</v>
      </c>
      <c r="C71" s="25"/>
      <c r="D71" s="26"/>
      <c r="E71" s="27" t="str">
        <f>"_"&amp;E36</f>
        <v>_OFFER</v>
      </c>
      <c r="G71" s="57"/>
      <c r="H71" s="2"/>
      <c r="I71" s="2"/>
      <c r="K71" s="29"/>
      <c r="L71" s="30"/>
    </row>
    <row r="72" spans="2:12" s="28" customFormat="1" outlineLevel="1" x14ac:dyDescent="0.25">
      <c r="B72" s="11" t="s">
        <v>347</v>
      </c>
      <c r="C72" s="25"/>
      <c r="D72" s="26"/>
      <c r="E72" s="27" t="str">
        <f>IF(E48="Time limited campaign","_time-limited","_permanent")</f>
        <v>_time-limited</v>
      </c>
      <c r="G72" s="57"/>
      <c r="H72" s="2"/>
      <c r="I72" s="2"/>
      <c r="K72" s="29"/>
      <c r="L72" s="30"/>
    </row>
    <row r="73" spans="2:12" s="28" customFormat="1" outlineLevel="1" x14ac:dyDescent="0.25">
      <c r="B73" s="48" t="s">
        <v>35</v>
      </c>
      <c r="C73" s="25"/>
      <c r="D73" s="26"/>
      <c r="E73" s="69" t="str">
        <f>E57&amp;E58&amp;E66&amp;E63&amp;E67&amp;E71&amp;E72&amp;E64&amp;E69&amp;E65&amp;E62&amp;E70</f>
        <v>2016_08_APV_APV_Lemonade_OFFER_time-limited_AP_AL_local_DRD_DRA_LD</v>
      </c>
      <c r="G73" s="57" t="s">
        <v>5</v>
      </c>
      <c r="H73" s="2"/>
      <c r="I73" s="2"/>
      <c r="K73" s="29"/>
      <c r="L73" s="30"/>
    </row>
    <row r="74" spans="2:12" s="28" customFormat="1" outlineLevel="1" x14ac:dyDescent="0.25">
      <c r="B74" s="11" t="s">
        <v>10</v>
      </c>
      <c r="C74" s="31"/>
      <c r="D74" s="26"/>
      <c r="E74" s="32" t="str">
        <f>LOWER(E73)</f>
        <v>2016_08_apv_apv_lemonade_offer_time-limited_ap_al_local_drd_dra_ld</v>
      </c>
      <c r="G74" s="57" t="s">
        <v>5</v>
      </c>
      <c r="H74" s="2"/>
      <c r="I74" s="2"/>
      <c r="K74" s="33"/>
      <c r="L74" s="33"/>
    </row>
    <row r="75" spans="2:12" outlineLevel="1" x14ac:dyDescent="0.25">
      <c r="B75" s="11" t="s">
        <v>21</v>
      </c>
      <c r="C75" s="31"/>
      <c r="D75" s="26"/>
      <c r="E75" s="32" t="str">
        <f>SUPPCARSPEC(LOWER(E52))</f>
        <v>a/b</v>
      </c>
      <c r="F75" s="28"/>
      <c r="G75" s="57" t="s">
        <v>5</v>
      </c>
    </row>
    <row r="76" spans="2:12" outlineLevel="1" x14ac:dyDescent="0.25">
      <c r="B76" s="11" t="s">
        <v>362</v>
      </c>
      <c r="C76" s="31"/>
      <c r="E76" s="98" t="str">
        <f>SUPPCARSPEC(LOWER(E54))</f>
        <v>teste</v>
      </c>
      <c r="G76" s="57"/>
    </row>
    <row r="78" spans="2:12" ht="21" x14ac:dyDescent="0.35">
      <c r="B78" s="137" t="s">
        <v>11</v>
      </c>
      <c r="C78" s="137"/>
      <c r="D78" s="137"/>
      <c r="E78" s="137"/>
      <c r="F78" s="137"/>
      <c r="G78" s="137"/>
      <c r="H78" s="137"/>
      <c r="I78" s="137"/>
    </row>
    <row r="79" spans="2:12" ht="4.5" customHeight="1" x14ac:dyDescent="0.25">
      <c r="E79" s="8"/>
    </row>
    <row r="81" spans="1:11" ht="18.75" x14ac:dyDescent="0.25">
      <c r="B81" s="51" t="s">
        <v>29</v>
      </c>
      <c r="C81" s="52"/>
      <c r="D81" s="53"/>
      <c r="E81" s="54"/>
      <c r="F81" s="36"/>
      <c r="H81" s="36"/>
      <c r="I81" s="36"/>
    </row>
    <row r="82" spans="1:11" ht="18.75" x14ac:dyDescent="0.25">
      <c r="A82" s="55"/>
      <c r="C82" s="34"/>
      <c r="D82" s="6"/>
      <c r="E82" s="35"/>
      <c r="F82" s="36"/>
      <c r="G82" s="36"/>
      <c r="H82" s="36"/>
      <c r="I82" s="36"/>
    </row>
    <row r="83" spans="1:11" ht="60.75" customHeight="1" x14ac:dyDescent="0.25">
      <c r="B83" s="125" t="s">
        <v>22</v>
      </c>
      <c r="C83" s="126"/>
      <c r="E83" s="127" t="s">
        <v>537</v>
      </c>
      <c r="F83" s="128"/>
      <c r="G83" s="128"/>
      <c r="H83" s="128"/>
      <c r="I83" s="128"/>
    </row>
    <row r="84" spans="1:11" x14ac:dyDescent="0.25">
      <c r="E84" s="37"/>
      <c r="F84" s="37"/>
      <c r="G84" s="37"/>
      <c r="H84" s="37"/>
      <c r="I84" s="37"/>
    </row>
    <row r="85" spans="1:11" ht="18.75" x14ac:dyDescent="0.25">
      <c r="B85" s="38" t="s">
        <v>30</v>
      </c>
      <c r="C85" s="39"/>
      <c r="E85" s="49"/>
      <c r="F85" s="37"/>
      <c r="G85" s="37"/>
      <c r="H85" s="37"/>
      <c r="I85" s="37"/>
    </row>
    <row r="86" spans="1:11" ht="18.75" x14ac:dyDescent="0.25">
      <c r="B86" s="51" t="s">
        <v>346</v>
      </c>
      <c r="C86" s="52"/>
      <c r="E86" s="37"/>
      <c r="F86" s="37"/>
      <c r="G86" s="37"/>
      <c r="H86" s="37"/>
      <c r="I86" s="37"/>
    </row>
    <row r="87" spans="1:11" x14ac:dyDescent="0.25">
      <c r="E87" s="37"/>
      <c r="F87" s="37"/>
      <c r="G87" s="37"/>
      <c r="H87" s="37"/>
      <c r="I87" s="37"/>
    </row>
    <row r="88" spans="1:11" s="37" customFormat="1" ht="18.75" x14ac:dyDescent="0.25">
      <c r="B88" s="94" t="s">
        <v>510</v>
      </c>
      <c r="C88" s="95"/>
      <c r="D88" s="6"/>
      <c r="E88" s="119" t="str">
        <f t="shared" ref="E88:E99" si="0">IF(ISBLANK(B88)," &lt;= Insert Source Name in the cell on the left",IF(E62=0,$E$15&amp;"?utm_source="&amp;SUPPCARSPEC(LOWER(B88))&amp;"&amp;utm_medium="&amp;$E$61&amp;"&amp;utm_campaign="&amp;$E$74&amp;IF($E$75="","","&amp;utm_content="&amp;$E$75),$E$15&amp;"?utm_source="&amp;SUPPCARSPEC(LOWER(B88))&amp;"&amp;utm_medium="&amp;$E$61&amp;"&amp;utm_campaign="&amp;$E$74&amp;IF($E$75="","","&amp;utm_content="&amp;$E$75)&amp;IF($E$76="","","&amp;utm_term="&amp;$E$76)))</f>
        <v>http://www.lemonadeschool.com.br?utm_source=facebook&amp;utm_medium=DRD_DRA&amp;utm_campaign=2016_08_apv_apv_lemonade_offer_time-limited_ap_al_local_drd_dra_ld&amp;utm_content=a/b&amp;utm_term=teste</v>
      </c>
      <c r="F88" s="40"/>
      <c r="G88" s="40"/>
      <c r="H88" s="40"/>
      <c r="I88" s="41"/>
      <c r="K88" s="8"/>
    </row>
    <row r="89" spans="1:11" ht="18.75" x14ac:dyDescent="0.25">
      <c r="B89" s="94" t="s">
        <v>531</v>
      </c>
      <c r="C89" s="95"/>
      <c r="D89" s="6"/>
      <c r="E89" s="119" t="str">
        <f t="shared" si="0"/>
        <v>http://www.lemonadeschool.com.br?utm_source=sodexa&amp;utm_medium=DRD_DRA&amp;utm_campaign=2016_08_apv_apv_lemonade_offer_time-limited_ap_al_local_drd_dra_ld&amp;utm_content=a/b&amp;utm_term=teste</v>
      </c>
      <c r="F89" s="40"/>
      <c r="G89" s="40"/>
      <c r="H89" s="40"/>
      <c r="I89" s="41"/>
    </row>
    <row r="90" spans="1:11" ht="18.75" x14ac:dyDescent="0.25">
      <c r="B90" s="94" t="s">
        <v>536</v>
      </c>
      <c r="C90" s="95"/>
      <c r="D90" s="6"/>
      <c r="E90" s="119" t="str">
        <f t="shared" si="0"/>
        <v>http://www.lemonadeschool.com.br?utm_source=yahoo&amp;utm_medium=DRD_DRA&amp;utm_campaign=2016_08_apv_apv_lemonade_offer_time-limited_ap_al_local_drd_dra_ld&amp;utm_content=a/b&amp;utm_term=teste</v>
      </c>
      <c r="F90" s="40"/>
      <c r="G90" s="40"/>
      <c r="H90" s="40"/>
      <c r="I90" s="41"/>
    </row>
    <row r="91" spans="1:11" s="37" customFormat="1" ht="18.75" x14ac:dyDescent="0.25">
      <c r="B91" s="94" t="s">
        <v>535</v>
      </c>
      <c r="C91" s="95"/>
      <c r="D91" s="6"/>
      <c r="E91" s="119" t="str">
        <f t="shared" si="0"/>
        <v>http://www.lemonadeschool.com.br?utm_source=google-plus&amp;utm_medium=DRD_DRA&amp;utm_campaign=2016_08_apv_apv_lemonade_offer_time-limited_ap_al_local_drd_dra_ld&amp;utm_content=a/b&amp;utm_term=teste</v>
      </c>
      <c r="F91" s="40"/>
      <c r="G91" s="40"/>
      <c r="H91" s="40"/>
      <c r="I91" s="41"/>
      <c r="K91" s="8"/>
    </row>
    <row r="92" spans="1:11" s="37" customFormat="1" ht="18.75" x14ac:dyDescent="0.25">
      <c r="B92" s="94" t="s">
        <v>558</v>
      </c>
      <c r="C92" s="95"/>
      <c r="D92" s="6"/>
      <c r="E92" s="119" t="str">
        <f t="shared" si="0"/>
        <v>http://www.lemonadeschool.com.br?utm_source=affiperf&amp;utm_medium=DRD_DRA&amp;utm_campaign=2016_08_apv_apv_lemonade_offer_time-limited_ap_al_local_drd_dra_ld&amp;utm_content=a/b&amp;utm_term=teste</v>
      </c>
      <c r="F92" s="40"/>
      <c r="G92" s="40"/>
      <c r="H92" s="40"/>
      <c r="I92" s="41"/>
      <c r="K92" s="8"/>
    </row>
    <row r="93" spans="1:11" s="37" customFormat="1" ht="18.75" x14ac:dyDescent="0.25">
      <c r="B93" s="94"/>
      <c r="C93" s="95"/>
      <c r="D93" s="6"/>
      <c r="E93" s="119" t="str">
        <f t="shared" si="0"/>
        <v xml:space="preserve"> &lt;= Insert Source Name in the cell on the left</v>
      </c>
      <c r="F93" s="40"/>
      <c r="G93" s="40"/>
      <c r="H93" s="40"/>
      <c r="I93" s="41"/>
      <c r="K93" s="8"/>
    </row>
    <row r="94" spans="1:11" s="37" customFormat="1" ht="18.75" x14ac:dyDescent="0.25">
      <c r="B94" s="94"/>
      <c r="C94" s="95"/>
      <c r="D94" s="6"/>
      <c r="E94" s="119" t="str">
        <f t="shared" si="0"/>
        <v xml:space="preserve"> &lt;= Insert Source Name in the cell on the left</v>
      </c>
      <c r="F94" s="40"/>
      <c r="G94" s="40"/>
      <c r="H94" s="40"/>
      <c r="I94" s="41"/>
      <c r="K94" s="8"/>
    </row>
    <row r="95" spans="1:11" ht="18.75" x14ac:dyDescent="0.25">
      <c r="B95" s="94"/>
      <c r="C95" s="95"/>
      <c r="D95" s="6"/>
      <c r="E95" s="119" t="str">
        <f t="shared" si="0"/>
        <v xml:space="preserve"> &lt;= Insert Source Name in the cell on the left</v>
      </c>
      <c r="F95" s="40"/>
      <c r="G95" s="40"/>
      <c r="H95" s="40"/>
      <c r="I95" s="41"/>
    </row>
    <row r="96" spans="1:11" ht="18.75" x14ac:dyDescent="0.25">
      <c r="B96" s="94"/>
      <c r="C96" s="95"/>
      <c r="D96" s="6"/>
      <c r="E96" s="119" t="str">
        <f t="shared" si="0"/>
        <v xml:space="preserve"> &lt;= Insert Source Name in the cell on the left</v>
      </c>
      <c r="F96" s="40"/>
      <c r="G96" s="40"/>
      <c r="H96" s="40"/>
      <c r="I96" s="41"/>
    </row>
    <row r="97" spans="2:11" s="37" customFormat="1" ht="18.75" x14ac:dyDescent="0.25">
      <c r="B97" s="94"/>
      <c r="C97" s="95"/>
      <c r="D97" s="6"/>
      <c r="E97" s="119" t="str">
        <f t="shared" si="0"/>
        <v xml:space="preserve"> &lt;= Insert Source Name in the cell on the left</v>
      </c>
      <c r="F97" s="40"/>
      <c r="G97" s="40"/>
      <c r="H97" s="40"/>
      <c r="I97" s="41"/>
      <c r="K97" s="8"/>
    </row>
    <row r="98" spans="2:11" s="37" customFormat="1" ht="18.75" x14ac:dyDescent="0.25">
      <c r="B98" s="94"/>
      <c r="C98" s="95"/>
      <c r="D98" s="6"/>
      <c r="E98" s="119" t="str">
        <f t="shared" si="0"/>
        <v xml:space="preserve"> &lt;= Insert Source Name in the cell on the left</v>
      </c>
      <c r="F98" s="40"/>
      <c r="G98" s="40"/>
      <c r="H98" s="40"/>
      <c r="I98" s="41"/>
      <c r="K98" s="8"/>
    </row>
    <row r="99" spans="2:11" s="37" customFormat="1" ht="18.75" x14ac:dyDescent="0.25">
      <c r="B99" s="94"/>
      <c r="C99" s="95"/>
      <c r="D99" s="6"/>
      <c r="E99" s="119" t="str">
        <f t="shared" si="0"/>
        <v xml:space="preserve"> &lt;= Insert Source Name in the cell on the left</v>
      </c>
      <c r="F99" s="40"/>
      <c r="G99" s="40"/>
      <c r="H99" s="40"/>
      <c r="I99" s="41"/>
      <c r="K99" s="8"/>
    </row>
  </sheetData>
  <mergeCells count="9">
    <mergeCell ref="B83:C83"/>
    <mergeCell ref="E83:I83"/>
    <mergeCell ref="B2:I2"/>
    <mergeCell ref="B8:I8"/>
    <mergeCell ref="B15:C16"/>
    <mergeCell ref="E15:I16"/>
    <mergeCell ref="B78:I78"/>
    <mergeCell ref="G30:I30"/>
    <mergeCell ref="G36:I36"/>
  </mergeCells>
  <conditionalFormatting sqref="E36">
    <cfRule type="expression" dxfId="0" priority="1">
      <formula>$E$30="EmailingAutomatic"</formula>
    </cfRule>
  </conditionalFormatting>
  <dataValidations count="12">
    <dataValidation type="textLength" operator="lessThan" allowBlank="1" showInputMessage="1" showErrorMessage="1" error="set in english, lower case, no space between words_ instead, maximum 30 caracters" sqref="E47 E49">
      <formula1>30</formula1>
    </dataValidation>
    <dataValidation type="list" allowBlank="1" showInputMessage="1" showErrorMessage="1" sqref="E20">
      <formula1>Brand</formula1>
    </dataValidation>
    <dataValidation type="list" allowBlank="1" showInputMessage="1" showErrorMessage="1" sqref="E26">
      <formula1>From</formula1>
    </dataValidation>
    <dataValidation type="date" allowBlank="1" showInputMessage="1" showErrorMessage="1" sqref="E50">
      <formula1>36526</formula1>
      <formula2>54789</formula2>
    </dataValidation>
    <dataValidation type="textLength" operator="lessThan" allowBlank="1" showInputMessage="1" showErrorMessage="1" error="Requirements : set in english, lower case, no accent, no special characters, maximum 30 characters_x000a_" sqref="E46">
      <formula1>30</formula1>
    </dataValidation>
    <dataValidation type="textLength" operator="lessThan" allowBlank="1" showInputMessage="1" showErrorMessage="1" error="Requirements : set in english, lower case, no accent, no special characters, maximum 30 characters" sqref="E52:E54">
      <formula1>30</formula1>
    </dataValidation>
    <dataValidation type="list" allowBlank="1" showInputMessage="1" showErrorMessage="1" sqref="E34">
      <formula1>Objectives</formula1>
    </dataValidation>
    <dataValidation type="list" allowBlank="1" showInputMessage="1" showErrorMessage="1" sqref="E22">
      <formula1>Country</formula1>
    </dataValidation>
    <dataValidation type="list" allowBlank="1" showInputMessage="1" showErrorMessage="1" sqref="E42">
      <formula1>IF(OR($E$40="VN",$E$40="VO"),INDIRECT($E$20),$E$40)</formula1>
    </dataValidation>
    <dataValidation type="list" allowBlank="1" showInputMessage="1" showErrorMessage="1" sqref="E48">
      <formula1>"Permanent campaign,Time limited campaign"</formula1>
    </dataValidation>
    <dataValidation type="list" allowBlank="1" showInputMessage="1" showErrorMessage="1" sqref="E30">
      <formula1>INDIRECT($E$28)</formula1>
    </dataValidation>
    <dataValidation type="list" allowBlank="1" showInputMessage="1" showErrorMessage="1" sqref="E36">
      <formula1>IF(OR($E$28="MEDIA",$E$28="SOCIAL"),AllContext,INDIRECT($E$30))</formula1>
    </dataValidation>
  </dataValidations>
  <hyperlinks>
    <hyperlink ref="E15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parameters!$I$2:$I$4</xm:f>
          </x14:formula1>
          <xm:sqref>E28</xm:sqref>
        </x14:dataValidation>
        <x14:dataValidation type="list" allowBlank="1" showInputMessage="1" showErrorMessage="1">
          <x14:formula1>
            <xm:f>parameters!$Q$2:$Q$9</xm:f>
          </x14:formula1>
          <xm:sqref>E40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W89"/>
  <sheetViews>
    <sheetView topLeftCell="N1" zoomScale="85" zoomScaleNormal="85" workbookViewId="0">
      <selection activeCell="R4" sqref="R4"/>
    </sheetView>
  </sheetViews>
  <sheetFormatPr defaultColWidth="0" defaultRowHeight="15.75" x14ac:dyDescent="0.25"/>
  <cols>
    <col min="1" max="1" width="9.5703125" style="42" bestFit="1" customWidth="1"/>
    <col min="2" max="2" width="19.140625" style="42" bestFit="1" customWidth="1"/>
    <col min="3" max="8" width="19.42578125" style="42" customWidth="1"/>
    <col min="9" max="9" width="18.42578125" style="42" bestFit="1" customWidth="1"/>
    <col min="10" max="10" width="63.7109375" style="42" bestFit="1" customWidth="1"/>
    <col min="11" max="11" width="62.42578125" style="42" bestFit="1" customWidth="1"/>
    <col min="12" max="12" width="30" style="42" customWidth="1"/>
    <col min="13" max="13" width="48.42578125" style="42" bestFit="1" customWidth="1"/>
    <col min="14" max="14" width="46.42578125" style="42" bestFit="1" customWidth="1"/>
    <col min="15" max="15" width="10" style="42" bestFit="1" customWidth="1"/>
    <col min="16" max="16" width="8" style="42" bestFit="1" customWidth="1"/>
    <col min="17" max="17" width="20" style="42" bestFit="1" customWidth="1"/>
    <col min="18" max="18" width="19.5703125" style="42" customWidth="1"/>
    <col min="19" max="19" width="19.42578125" style="42" bestFit="1" customWidth="1"/>
    <col min="20" max="20" width="12" style="42" bestFit="1" customWidth="1"/>
    <col min="21" max="21" width="33.5703125" style="42" customWidth="1"/>
    <col min="22" max="22" width="11.5703125" style="42" bestFit="1" customWidth="1"/>
    <col min="23" max="23" width="10.28515625" style="42" customWidth="1"/>
    <col min="24" max="24" width="7.28515625" style="42" bestFit="1" customWidth="1"/>
    <col min="25" max="25" width="7.28515625" style="42" customWidth="1"/>
    <col min="26" max="26" width="13.140625" style="42" customWidth="1"/>
    <col min="27" max="34" width="11.42578125" style="42" customWidth="1"/>
    <col min="35" max="49" width="0" style="42" hidden="1" customWidth="1"/>
    <col min="50" max="16384" width="11.42578125" style="42" hidden="1"/>
  </cols>
  <sheetData>
    <row r="1" spans="1:26" x14ac:dyDescent="0.25">
      <c r="A1" s="43" t="s">
        <v>13</v>
      </c>
      <c r="B1" s="43" t="s">
        <v>340</v>
      </c>
      <c r="C1" s="43" t="s">
        <v>515</v>
      </c>
      <c r="D1" s="43" t="s">
        <v>516</v>
      </c>
      <c r="E1" s="43" t="s">
        <v>417</v>
      </c>
      <c r="F1" s="43" t="s">
        <v>523</v>
      </c>
      <c r="G1" s="43" t="s">
        <v>517</v>
      </c>
      <c r="H1" s="43" t="s">
        <v>518</v>
      </c>
      <c r="I1" s="43" t="s">
        <v>329</v>
      </c>
      <c r="J1" s="43" t="s">
        <v>140</v>
      </c>
      <c r="K1" s="43" t="s">
        <v>168</v>
      </c>
      <c r="L1" s="43" t="s">
        <v>108</v>
      </c>
      <c r="M1" s="43" t="s">
        <v>344</v>
      </c>
      <c r="N1" s="43" t="s">
        <v>18</v>
      </c>
      <c r="O1" s="43" t="s">
        <v>14</v>
      </c>
      <c r="P1" s="43" t="s">
        <v>117</v>
      </c>
      <c r="Q1" s="43" t="s">
        <v>111</v>
      </c>
      <c r="R1" s="43" t="s">
        <v>19</v>
      </c>
      <c r="S1" s="43" t="s">
        <v>20</v>
      </c>
      <c r="T1" s="43" t="s">
        <v>33</v>
      </c>
      <c r="U1" s="44" t="s">
        <v>324</v>
      </c>
      <c r="V1" s="44" t="s">
        <v>127</v>
      </c>
      <c r="W1" s="44" t="s">
        <v>328</v>
      </c>
      <c r="X1" s="44"/>
      <c r="Y1" s="44"/>
      <c r="Z1" s="44"/>
    </row>
    <row r="2" spans="1:26" x14ac:dyDescent="0.25">
      <c r="A2" s="115" t="s">
        <v>15</v>
      </c>
      <c r="B2" s="114" t="s">
        <v>339</v>
      </c>
      <c r="C2" s="114" t="s">
        <v>339</v>
      </c>
      <c r="D2" s="114" t="s">
        <v>339</v>
      </c>
      <c r="E2" s="114" t="s">
        <v>495</v>
      </c>
      <c r="F2" s="114" t="s">
        <v>532</v>
      </c>
      <c r="G2" s="114" t="s">
        <v>496</v>
      </c>
      <c r="H2" s="114" t="s">
        <v>339</v>
      </c>
      <c r="I2" s="114" t="s">
        <v>167</v>
      </c>
      <c r="J2" s="74" t="s">
        <v>156</v>
      </c>
      <c r="K2" s="116" t="s">
        <v>530</v>
      </c>
      <c r="L2" s="77" t="s">
        <v>511</v>
      </c>
      <c r="M2" s="74" t="s">
        <v>156</v>
      </c>
      <c r="N2" s="45" t="s">
        <v>141</v>
      </c>
      <c r="O2" s="45" t="s">
        <v>118</v>
      </c>
      <c r="P2" s="45" t="s">
        <v>118</v>
      </c>
      <c r="Q2" s="45" t="s">
        <v>112</v>
      </c>
      <c r="R2" s="45" t="s">
        <v>109</v>
      </c>
      <c r="S2" s="45" t="s">
        <v>109</v>
      </c>
      <c r="T2" s="45" t="s">
        <v>109</v>
      </c>
      <c r="U2" s="93" t="s">
        <v>341</v>
      </c>
      <c r="V2" s="45" t="s">
        <v>128</v>
      </c>
      <c r="W2" s="45" t="s">
        <v>169</v>
      </c>
      <c r="X2" s="45"/>
      <c r="Y2" s="45"/>
      <c r="Z2" s="45"/>
    </row>
    <row r="3" spans="1:26" x14ac:dyDescent="0.25">
      <c r="A3" s="115" t="s">
        <v>3</v>
      </c>
      <c r="B3" s="114" t="s">
        <v>338</v>
      </c>
      <c r="C3" s="114" t="s">
        <v>338</v>
      </c>
      <c r="D3" s="114" t="s">
        <v>338</v>
      </c>
      <c r="E3" s="114" t="s">
        <v>499</v>
      </c>
      <c r="F3" s="114" t="s">
        <v>533</v>
      </c>
      <c r="G3" s="114" t="s">
        <v>508</v>
      </c>
      <c r="H3" s="114" t="s">
        <v>338</v>
      </c>
      <c r="I3" s="114" t="s">
        <v>139</v>
      </c>
      <c r="J3" s="75" t="s">
        <v>157</v>
      </c>
      <c r="K3" s="116" t="s">
        <v>527</v>
      </c>
      <c r="L3" s="77" t="s">
        <v>512</v>
      </c>
      <c r="M3" s="75" t="s">
        <v>157</v>
      </c>
      <c r="N3" s="45" t="s">
        <v>142</v>
      </c>
      <c r="O3" s="45" t="s">
        <v>119</v>
      </c>
      <c r="P3" s="45" t="s">
        <v>119</v>
      </c>
      <c r="Q3" s="45" t="s">
        <v>113</v>
      </c>
      <c r="R3" s="45" t="s">
        <v>334</v>
      </c>
      <c r="S3" s="45" t="s">
        <v>334</v>
      </c>
      <c r="T3" s="45" t="s">
        <v>334</v>
      </c>
      <c r="U3" s="45" t="s">
        <v>325</v>
      </c>
      <c r="V3" s="45" t="s">
        <v>129</v>
      </c>
      <c r="W3" s="45" t="s">
        <v>169</v>
      </c>
      <c r="X3" s="45"/>
      <c r="Y3" s="45"/>
      <c r="Z3" s="45"/>
    </row>
    <row r="4" spans="1:26" x14ac:dyDescent="0.25">
      <c r="A4" s="45"/>
      <c r="B4" s="114" t="s">
        <v>507</v>
      </c>
      <c r="C4" s="114" t="s">
        <v>507</v>
      </c>
      <c r="D4" s="114" t="s">
        <v>507</v>
      </c>
      <c r="E4" s="114" t="s">
        <v>500</v>
      </c>
      <c r="F4" s="114" t="s">
        <v>525</v>
      </c>
      <c r="G4" s="114" t="s">
        <v>509</v>
      </c>
      <c r="H4" s="114" t="s">
        <v>507</v>
      </c>
      <c r="I4" s="114" t="s">
        <v>309</v>
      </c>
      <c r="J4" s="75" t="s">
        <v>158</v>
      </c>
      <c r="K4" s="76" t="s">
        <v>528</v>
      </c>
      <c r="L4" s="71"/>
      <c r="M4" s="75" t="s">
        <v>158</v>
      </c>
      <c r="N4" s="45" t="s">
        <v>143</v>
      </c>
      <c r="O4" s="45" t="s">
        <v>32</v>
      </c>
      <c r="P4" s="45" t="s">
        <v>32</v>
      </c>
      <c r="Q4" s="45" t="s">
        <v>114</v>
      </c>
      <c r="R4" s="45" t="s">
        <v>332</v>
      </c>
      <c r="S4" s="45" t="s">
        <v>332</v>
      </c>
      <c r="T4" s="45" t="s">
        <v>332</v>
      </c>
      <c r="U4" s="45" t="s">
        <v>326</v>
      </c>
      <c r="V4" s="45" t="s">
        <v>130</v>
      </c>
      <c r="W4" s="45" t="s">
        <v>170</v>
      </c>
      <c r="X4" s="45"/>
      <c r="Y4" s="45"/>
      <c r="Z4" s="45"/>
    </row>
    <row r="5" spans="1:26" x14ac:dyDescent="0.25">
      <c r="A5" s="45"/>
      <c r="B5" s="114" t="s">
        <v>495</v>
      </c>
      <c r="C5" s="45"/>
      <c r="D5" s="45"/>
      <c r="E5" s="45"/>
      <c r="F5" s="114"/>
      <c r="G5" s="114" t="s">
        <v>501</v>
      </c>
      <c r="H5" s="114" t="s">
        <v>495</v>
      </c>
      <c r="I5" s="45"/>
      <c r="J5" s="75" t="s">
        <v>135</v>
      </c>
      <c r="K5" s="76" t="s">
        <v>529</v>
      </c>
      <c r="L5" s="71"/>
      <c r="M5" s="75" t="s">
        <v>135</v>
      </c>
      <c r="N5" s="45" t="s">
        <v>144</v>
      </c>
      <c r="O5" s="45"/>
      <c r="P5" s="45"/>
      <c r="Q5" s="45" t="s">
        <v>502</v>
      </c>
      <c r="R5" s="45" t="s">
        <v>333</v>
      </c>
      <c r="S5" s="45" t="s">
        <v>333</v>
      </c>
      <c r="T5" s="45" t="s">
        <v>333</v>
      </c>
      <c r="U5" s="45"/>
      <c r="V5" s="45"/>
      <c r="W5" s="45" t="s">
        <v>171</v>
      </c>
      <c r="X5" s="45"/>
      <c r="Y5" s="45"/>
      <c r="Z5" s="45"/>
    </row>
    <row r="6" spans="1:26" x14ac:dyDescent="0.25">
      <c r="A6" s="45"/>
      <c r="B6" s="114" t="s">
        <v>499</v>
      </c>
      <c r="C6" s="45"/>
      <c r="D6" s="45"/>
      <c r="E6" s="45"/>
      <c r="F6" s="117"/>
      <c r="G6" s="114" t="s">
        <v>497</v>
      </c>
      <c r="H6" s="114" t="s">
        <v>499</v>
      </c>
      <c r="I6" s="45"/>
      <c r="J6" s="75" t="s">
        <v>136</v>
      </c>
      <c r="K6" s="76" t="s">
        <v>526</v>
      </c>
      <c r="L6" s="71"/>
      <c r="M6" s="75" t="s">
        <v>136</v>
      </c>
      <c r="N6" s="45" t="s">
        <v>145</v>
      </c>
      <c r="O6" s="45"/>
      <c r="P6" s="45"/>
      <c r="Q6" s="45" t="s">
        <v>505</v>
      </c>
      <c r="R6" s="70">
        <v>107</v>
      </c>
      <c r="S6" s="45" t="s">
        <v>36</v>
      </c>
      <c r="T6" s="45" t="s">
        <v>363</v>
      </c>
      <c r="U6" s="45"/>
      <c r="V6" s="45"/>
      <c r="W6" s="45" t="s">
        <v>172</v>
      </c>
      <c r="X6" s="45"/>
      <c r="Y6" s="45"/>
      <c r="Z6" s="45"/>
    </row>
    <row r="7" spans="1:26" x14ac:dyDescent="0.25">
      <c r="A7" s="45"/>
      <c r="B7" s="114" t="s">
        <v>500</v>
      </c>
      <c r="C7" s="45"/>
      <c r="D7" s="45"/>
      <c r="E7" s="45"/>
      <c r="F7" s="45"/>
      <c r="G7" s="45"/>
      <c r="H7" s="114" t="s">
        <v>500</v>
      </c>
      <c r="I7" s="45"/>
      <c r="J7" s="75" t="s">
        <v>159</v>
      </c>
      <c r="K7" s="45"/>
      <c r="L7" s="71"/>
      <c r="M7" s="75" t="s">
        <v>159</v>
      </c>
      <c r="N7" s="45" t="s">
        <v>146</v>
      </c>
      <c r="O7" s="45"/>
      <c r="P7" s="45"/>
      <c r="Q7" s="45" t="s">
        <v>503</v>
      </c>
      <c r="R7" s="70">
        <v>108</v>
      </c>
      <c r="S7" s="45" t="s">
        <v>37</v>
      </c>
      <c r="T7" s="45" t="s">
        <v>38</v>
      </c>
      <c r="U7" s="45"/>
      <c r="V7" s="45"/>
      <c r="W7" s="45" t="s">
        <v>173</v>
      </c>
      <c r="X7" s="45"/>
      <c r="Y7" s="45"/>
      <c r="Z7" s="45"/>
    </row>
    <row r="8" spans="1:26" x14ac:dyDescent="0.25">
      <c r="A8" s="45"/>
      <c r="B8" s="114" t="s">
        <v>524</v>
      </c>
      <c r="C8" s="45"/>
      <c r="D8" s="45"/>
      <c r="E8" s="45"/>
      <c r="F8" s="45"/>
      <c r="G8" s="45"/>
      <c r="H8" s="114" t="s">
        <v>524</v>
      </c>
      <c r="I8" s="45"/>
      <c r="J8" s="75" t="s">
        <v>160</v>
      </c>
      <c r="K8" s="45"/>
      <c r="L8" s="71"/>
      <c r="M8" s="75" t="s">
        <v>160</v>
      </c>
      <c r="N8" s="45" t="s">
        <v>147</v>
      </c>
      <c r="O8" s="45"/>
      <c r="P8" s="45"/>
      <c r="Q8" s="45" t="s">
        <v>504</v>
      </c>
      <c r="R8" s="70">
        <v>207</v>
      </c>
      <c r="S8" s="45" t="s">
        <v>39</v>
      </c>
      <c r="T8" s="45" t="s">
        <v>40</v>
      </c>
      <c r="U8" s="45"/>
      <c r="V8" s="45"/>
      <c r="W8" s="45" t="s">
        <v>174</v>
      </c>
      <c r="X8" s="45"/>
      <c r="Y8" s="45"/>
      <c r="Z8" s="45"/>
    </row>
    <row r="9" spans="1:26" x14ac:dyDescent="0.25">
      <c r="A9" s="45"/>
      <c r="B9" s="114" t="s">
        <v>533</v>
      </c>
      <c r="C9" s="45"/>
      <c r="D9" s="45"/>
      <c r="E9" s="45"/>
      <c r="F9" s="45"/>
      <c r="G9" s="45"/>
      <c r="H9" s="114" t="s">
        <v>533</v>
      </c>
      <c r="I9" s="45"/>
      <c r="J9" s="75" t="s">
        <v>137</v>
      </c>
      <c r="K9" s="45"/>
      <c r="L9" s="71"/>
      <c r="M9" s="75" t="s">
        <v>137</v>
      </c>
      <c r="N9" s="45" t="s">
        <v>148</v>
      </c>
      <c r="O9" s="45"/>
      <c r="P9" s="45"/>
      <c r="Q9" s="45" t="s">
        <v>498</v>
      </c>
      <c r="R9" s="70">
        <v>208</v>
      </c>
      <c r="S9" s="45" t="s">
        <v>41</v>
      </c>
      <c r="T9" s="45" t="s">
        <v>42</v>
      </c>
      <c r="U9" s="45"/>
      <c r="V9" s="45"/>
      <c r="W9" s="45" t="s">
        <v>175</v>
      </c>
      <c r="X9" s="45"/>
      <c r="Y9" s="45"/>
      <c r="Z9" s="45"/>
    </row>
    <row r="10" spans="1:26" x14ac:dyDescent="0.25">
      <c r="A10" s="45"/>
      <c r="B10" s="114" t="s">
        <v>525</v>
      </c>
      <c r="C10" s="45"/>
      <c r="D10" s="45"/>
      <c r="E10" s="45"/>
      <c r="F10" s="45"/>
      <c r="G10" s="45"/>
      <c r="H10" s="114" t="s">
        <v>525</v>
      </c>
      <c r="I10" s="45"/>
      <c r="J10" s="75" t="s">
        <v>138</v>
      </c>
      <c r="K10" s="45"/>
      <c r="L10" s="71"/>
      <c r="M10" s="75" t="s">
        <v>138</v>
      </c>
      <c r="N10" s="45" t="s">
        <v>149</v>
      </c>
      <c r="O10" s="45"/>
      <c r="P10" s="45"/>
      <c r="R10" s="70">
        <v>301</v>
      </c>
      <c r="S10" s="45" t="s">
        <v>43</v>
      </c>
      <c r="T10" s="45" t="s">
        <v>44</v>
      </c>
      <c r="U10" s="45"/>
      <c r="V10" s="45"/>
      <c r="W10" s="45" t="s">
        <v>176</v>
      </c>
      <c r="X10" s="45"/>
      <c r="Y10" s="45"/>
      <c r="Z10" s="45"/>
    </row>
    <row r="11" spans="1:26" x14ac:dyDescent="0.25">
      <c r="A11" s="45"/>
      <c r="B11" s="114" t="s">
        <v>534</v>
      </c>
      <c r="C11" s="45"/>
      <c r="D11" s="45"/>
      <c r="E11" s="45"/>
      <c r="F11" s="45"/>
      <c r="G11" s="45"/>
      <c r="H11" s="114" t="s">
        <v>534</v>
      </c>
      <c r="I11" s="45"/>
      <c r="J11" s="75" t="s">
        <v>161</v>
      </c>
      <c r="K11" s="45"/>
      <c r="L11" s="71"/>
      <c r="M11" s="75" t="s">
        <v>161</v>
      </c>
      <c r="N11" s="45" t="s">
        <v>150</v>
      </c>
      <c r="O11" s="45"/>
      <c r="P11" s="45"/>
      <c r="Q11" s="45"/>
      <c r="R11" s="70">
        <v>308</v>
      </c>
      <c r="S11" s="45" t="s">
        <v>45</v>
      </c>
      <c r="T11" s="45" t="s">
        <v>46</v>
      </c>
      <c r="U11" s="45"/>
      <c r="V11" s="45"/>
      <c r="W11" s="45" t="s">
        <v>177</v>
      </c>
      <c r="X11" s="45"/>
      <c r="Y11" s="45"/>
      <c r="Z11" s="45"/>
    </row>
    <row r="12" spans="1:26" x14ac:dyDescent="0.25">
      <c r="A12" s="45"/>
      <c r="B12" s="114" t="s">
        <v>496</v>
      </c>
      <c r="C12" s="45"/>
      <c r="D12" s="45"/>
      <c r="E12" s="45"/>
      <c r="F12" s="45"/>
      <c r="G12" s="45"/>
      <c r="H12" s="114" t="s">
        <v>496</v>
      </c>
      <c r="I12" s="45"/>
      <c r="J12" s="75" t="s">
        <v>162</v>
      </c>
      <c r="K12" s="45"/>
      <c r="L12" s="71"/>
      <c r="M12" s="75" t="s">
        <v>162</v>
      </c>
      <c r="N12" s="45" t="s">
        <v>151</v>
      </c>
      <c r="O12" s="45"/>
      <c r="P12" s="45"/>
      <c r="Q12" s="45"/>
      <c r="R12" s="70">
        <v>508</v>
      </c>
      <c r="S12" s="45" t="s">
        <v>47</v>
      </c>
      <c r="T12" s="45" t="s">
        <v>48</v>
      </c>
      <c r="U12" s="45"/>
      <c r="V12" s="45"/>
      <c r="W12" s="45" t="s">
        <v>178</v>
      </c>
      <c r="X12" s="45"/>
      <c r="Y12" s="45"/>
      <c r="Z12" s="45"/>
    </row>
    <row r="13" spans="1:26" x14ac:dyDescent="0.25">
      <c r="A13" s="45"/>
      <c r="B13" s="114" t="s">
        <v>508</v>
      </c>
      <c r="C13" s="45"/>
      <c r="D13" s="45"/>
      <c r="E13" s="45"/>
      <c r="F13" s="45"/>
      <c r="G13" s="45"/>
      <c r="H13" s="114" t="s">
        <v>508</v>
      </c>
      <c r="I13" s="45"/>
      <c r="J13" s="75" t="s">
        <v>163</v>
      </c>
      <c r="K13" s="45"/>
      <c r="L13" s="71"/>
      <c r="M13" s="75" t="s">
        <v>163</v>
      </c>
      <c r="N13" s="45" t="s">
        <v>152</v>
      </c>
      <c r="O13" s="45"/>
      <c r="P13" s="45"/>
      <c r="Q13" s="45"/>
      <c r="R13" s="70">
        <v>807</v>
      </c>
      <c r="S13" s="45" t="s">
        <v>49</v>
      </c>
      <c r="T13" s="45" t="s">
        <v>123</v>
      </c>
      <c r="U13" s="45"/>
      <c r="V13" s="45"/>
      <c r="W13" s="45" t="s">
        <v>179</v>
      </c>
      <c r="X13" s="45"/>
      <c r="Y13" s="45"/>
      <c r="Z13" s="45"/>
    </row>
    <row r="14" spans="1:26" x14ac:dyDescent="0.25">
      <c r="A14" s="45"/>
      <c r="B14" s="114" t="s">
        <v>509</v>
      </c>
      <c r="C14" s="45"/>
      <c r="D14" s="45"/>
      <c r="E14" s="45"/>
      <c r="F14" s="45"/>
      <c r="G14" s="45"/>
      <c r="H14" s="114" t="s">
        <v>509</v>
      </c>
      <c r="I14" s="45"/>
      <c r="J14" s="75" t="s">
        <v>164</v>
      </c>
      <c r="K14" s="45"/>
      <c r="L14" s="71"/>
      <c r="M14" s="75" t="s">
        <v>164</v>
      </c>
      <c r="N14" s="45" t="s">
        <v>153</v>
      </c>
      <c r="O14" s="45"/>
      <c r="P14" s="45"/>
      <c r="Q14" s="45"/>
      <c r="R14" s="70">
        <v>2008</v>
      </c>
      <c r="S14" s="45" t="s">
        <v>50</v>
      </c>
      <c r="T14" s="45"/>
      <c r="U14" s="45"/>
      <c r="V14" s="45"/>
      <c r="W14" s="45" t="s">
        <v>180</v>
      </c>
      <c r="X14" s="45"/>
      <c r="Y14" s="45"/>
      <c r="Z14" s="45"/>
    </row>
    <row r="15" spans="1:26" x14ac:dyDescent="0.25">
      <c r="A15" s="45"/>
      <c r="B15" s="114" t="s">
        <v>501</v>
      </c>
      <c r="C15" s="45"/>
      <c r="D15" s="45"/>
      <c r="E15" s="45"/>
      <c r="F15" s="45"/>
      <c r="G15" s="45"/>
      <c r="H15" s="114" t="s">
        <v>501</v>
      </c>
      <c r="I15" s="45"/>
      <c r="J15" s="75" t="s">
        <v>165</v>
      </c>
      <c r="K15" s="45"/>
      <c r="L15" s="71"/>
      <c r="M15" s="75" t="s">
        <v>165</v>
      </c>
      <c r="N15" s="45" t="s">
        <v>154</v>
      </c>
      <c r="O15" s="45"/>
      <c r="P15" s="45"/>
      <c r="Q15" s="45"/>
      <c r="R15" s="70">
        <v>3008</v>
      </c>
      <c r="S15" s="45" t="s">
        <v>51</v>
      </c>
      <c r="T15" s="45"/>
      <c r="U15" s="45"/>
      <c r="V15" s="45"/>
      <c r="W15" s="45" t="s">
        <v>181</v>
      </c>
      <c r="X15" s="45"/>
      <c r="Y15" s="45"/>
      <c r="Z15" s="45"/>
    </row>
    <row r="16" spans="1:26" x14ac:dyDescent="0.25">
      <c r="A16" s="45"/>
      <c r="B16" s="114" t="s">
        <v>497</v>
      </c>
      <c r="C16" s="45"/>
      <c r="D16" s="45"/>
      <c r="E16" s="45"/>
      <c r="F16" s="45"/>
      <c r="G16" s="45"/>
      <c r="H16" s="114" t="s">
        <v>497</v>
      </c>
      <c r="I16" s="45"/>
      <c r="J16" s="75" t="s">
        <v>166</v>
      </c>
      <c r="K16" s="45"/>
      <c r="L16" s="71"/>
      <c r="M16" s="75" t="s">
        <v>166</v>
      </c>
      <c r="N16" s="45" t="s">
        <v>155</v>
      </c>
      <c r="O16" s="45"/>
      <c r="P16" s="45"/>
      <c r="Q16" s="45"/>
      <c r="R16" s="70">
        <v>4008</v>
      </c>
      <c r="S16" s="45" t="s">
        <v>52</v>
      </c>
      <c r="T16" s="45"/>
      <c r="U16" s="45"/>
      <c r="V16" s="45"/>
      <c r="W16" s="45" t="s">
        <v>182</v>
      </c>
      <c r="X16" s="45"/>
      <c r="Y16" s="45"/>
      <c r="Z16" s="45"/>
    </row>
    <row r="17" spans="1:26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71"/>
      <c r="M17" s="116" t="s">
        <v>530</v>
      </c>
      <c r="N17" s="45" t="s">
        <v>522</v>
      </c>
      <c r="O17" s="45"/>
      <c r="P17" s="45"/>
      <c r="Q17" s="45"/>
      <c r="R17" s="70">
        <v>5008</v>
      </c>
      <c r="S17" s="45" t="s">
        <v>53</v>
      </c>
      <c r="T17" s="45"/>
      <c r="U17" s="45"/>
      <c r="V17" s="45"/>
      <c r="W17" s="45" t="s">
        <v>183</v>
      </c>
      <c r="X17" s="45"/>
      <c r="Y17" s="45"/>
      <c r="Z17" s="45"/>
    </row>
    <row r="18" spans="1:26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71"/>
      <c r="M18" s="116" t="s">
        <v>527</v>
      </c>
      <c r="N18" s="45" t="s">
        <v>521</v>
      </c>
      <c r="O18" s="45"/>
      <c r="P18" s="45"/>
      <c r="R18" s="45" t="s">
        <v>110</v>
      </c>
      <c r="S18" s="45" t="s">
        <v>548</v>
      </c>
      <c r="T18" s="45"/>
      <c r="U18" s="45"/>
      <c r="V18" s="45"/>
      <c r="W18" s="45" t="s">
        <v>184</v>
      </c>
      <c r="X18" s="45"/>
      <c r="Y18" s="45"/>
      <c r="Z18" s="45"/>
    </row>
    <row r="19" spans="1:26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71"/>
      <c r="M19" s="76" t="s">
        <v>528</v>
      </c>
      <c r="N19" s="45" t="s">
        <v>520</v>
      </c>
      <c r="Q19" s="45"/>
      <c r="R19" s="45" t="s">
        <v>55</v>
      </c>
      <c r="S19" s="45" t="s">
        <v>54</v>
      </c>
      <c r="T19" s="45"/>
      <c r="U19" s="45"/>
      <c r="V19" s="45"/>
      <c r="W19" s="45" t="s">
        <v>185</v>
      </c>
      <c r="X19" s="45"/>
      <c r="Y19" s="45"/>
      <c r="Z19" s="45"/>
    </row>
    <row r="20" spans="1:26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71"/>
      <c r="M20" s="76" t="s">
        <v>529</v>
      </c>
      <c r="N20" s="45" t="s">
        <v>519</v>
      </c>
      <c r="O20" s="45"/>
      <c r="P20" s="45"/>
      <c r="Q20" s="45"/>
      <c r="R20" s="45" t="s">
        <v>57</v>
      </c>
      <c r="S20" s="45" t="s">
        <v>56</v>
      </c>
      <c r="T20" s="45"/>
      <c r="U20" s="45"/>
      <c r="V20" s="45"/>
      <c r="W20" s="45" t="s">
        <v>186</v>
      </c>
      <c r="X20" s="45"/>
      <c r="Y20" s="45"/>
      <c r="Z20" s="45"/>
    </row>
    <row r="21" spans="1:26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71"/>
      <c r="M21" s="76" t="s">
        <v>526</v>
      </c>
      <c r="N21" s="45" t="s">
        <v>337</v>
      </c>
      <c r="O21" s="45"/>
      <c r="P21" s="45"/>
      <c r="Q21" s="45"/>
      <c r="R21" s="45" t="s">
        <v>59</v>
      </c>
      <c r="S21" s="45" t="s">
        <v>58</v>
      </c>
      <c r="T21" s="45"/>
      <c r="U21" s="45"/>
      <c r="V21" s="45"/>
      <c r="W21" s="45" t="s">
        <v>187</v>
      </c>
      <c r="X21" s="45"/>
      <c r="Y21" s="45"/>
      <c r="Z21" s="45"/>
    </row>
    <row r="22" spans="1:26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71"/>
      <c r="M22" s="77" t="s">
        <v>511</v>
      </c>
      <c r="N22" s="45" t="s">
        <v>514</v>
      </c>
      <c r="O22" s="45"/>
      <c r="P22" s="45"/>
      <c r="Q22" s="45"/>
      <c r="R22" s="45" t="s">
        <v>61</v>
      </c>
      <c r="S22" s="45" t="s">
        <v>60</v>
      </c>
      <c r="T22" s="45"/>
      <c r="U22" s="45"/>
      <c r="V22" s="45"/>
      <c r="W22" s="45" t="s">
        <v>188</v>
      </c>
      <c r="X22" s="45"/>
      <c r="Y22" s="45"/>
      <c r="Z22" s="45"/>
    </row>
    <row r="23" spans="1:26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71"/>
      <c r="M23" s="77" t="s">
        <v>512</v>
      </c>
      <c r="N23" s="45" t="s">
        <v>513</v>
      </c>
      <c r="O23" s="45"/>
      <c r="P23" s="45"/>
      <c r="Q23" s="45"/>
      <c r="R23" s="45" t="s">
        <v>63</v>
      </c>
      <c r="S23" s="45" t="s">
        <v>62</v>
      </c>
      <c r="T23" s="45"/>
      <c r="U23" s="45"/>
      <c r="V23" s="45"/>
      <c r="W23" s="45" t="s">
        <v>189</v>
      </c>
      <c r="X23" s="45"/>
      <c r="Y23" s="45"/>
      <c r="Z23" s="45"/>
    </row>
    <row r="24" spans="1:26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71"/>
      <c r="M24" s="45"/>
      <c r="N24" s="45"/>
      <c r="O24" s="45"/>
      <c r="P24" s="45"/>
      <c r="Q24" s="45"/>
      <c r="R24" s="45" t="s">
        <v>65</v>
      </c>
      <c r="S24" s="45" t="s">
        <v>64</v>
      </c>
      <c r="T24" s="45"/>
      <c r="U24" s="45"/>
      <c r="V24" s="45"/>
      <c r="W24" s="45" t="s">
        <v>190</v>
      </c>
      <c r="X24" s="45"/>
      <c r="Y24" s="45"/>
      <c r="Z24" s="45"/>
    </row>
    <row r="25" spans="1:26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71"/>
      <c r="M25" s="45"/>
      <c r="N25" s="45"/>
      <c r="O25" s="45"/>
      <c r="P25" s="45"/>
      <c r="Q25" s="45"/>
      <c r="R25" s="45" t="s">
        <v>67</v>
      </c>
      <c r="S25" s="45" t="s">
        <v>66</v>
      </c>
      <c r="T25" s="45"/>
      <c r="U25" s="45"/>
      <c r="V25" s="45"/>
      <c r="W25" s="45" t="s">
        <v>191</v>
      </c>
      <c r="X25" s="45"/>
      <c r="Y25" s="45"/>
      <c r="Z25" s="45"/>
    </row>
    <row r="26" spans="1:26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71"/>
      <c r="M26" s="45"/>
      <c r="N26" s="45"/>
      <c r="O26" s="45"/>
      <c r="P26" s="45"/>
      <c r="Q26" s="45"/>
      <c r="R26" s="45" t="s">
        <v>69</v>
      </c>
      <c r="S26" s="45" t="s">
        <v>68</v>
      </c>
      <c r="T26" s="45"/>
      <c r="U26" s="45"/>
      <c r="V26" s="45"/>
      <c r="W26" s="45" t="s">
        <v>192</v>
      </c>
      <c r="X26" s="45"/>
      <c r="Y26" s="45"/>
      <c r="Z26" s="45"/>
    </row>
    <row r="27" spans="1:26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71"/>
      <c r="M27" s="45"/>
      <c r="N27" s="45"/>
      <c r="O27" s="45"/>
      <c r="P27" s="45"/>
      <c r="Q27" s="45"/>
      <c r="R27" s="45" t="s">
        <v>71</v>
      </c>
      <c r="S27" s="45" t="s">
        <v>70</v>
      </c>
      <c r="T27" s="45"/>
      <c r="U27" s="45"/>
      <c r="V27" s="45"/>
      <c r="W27" s="45" t="s">
        <v>193</v>
      </c>
      <c r="X27" s="45"/>
      <c r="Y27" s="45"/>
      <c r="Z27" s="45"/>
    </row>
    <row r="28" spans="1:26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71"/>
      <c r="M28" s="45"/>
      <c r="N28" s="45"/>
      <c r="O28" s="45"/>
      <c r="P28" s="45"/>
      <c r="Q28" s="46"/>
      <c r="R28" s="42" t="s">
        <v>549</v>
      </c>
      <c r="S28" s="45" t="s">
        <v>72</v>
      </c>
      <c r="T28" s="45"/>
      <c r="U28" s="45"/>
      <c r="V28" s="45"/>
      <c r="W28" s="45" t="s">
        <v>194</v>
      </c>
      <c r="X28" s="45"/>
      <c r="Y28" s="45"/>
      <c r="Z28" s="45"/>
    </row>
    <row r="29" spans="1:26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71"/>
      <c r="M29" s="45"/>
      <c r="N29" s="45"/>
      <c r="O29" s="46"/>
      <c r="P29" s="46"/>
      <c r="Q29" s="46"/>
      <c r="R29" s="42" t="s">
        <v>550</v>
      </c>
      <c r="S29" s="45" t="s">
        <v>74</v>
      </c>
      <c r="T29" s="45"/>
      <c r="U29" s="45"/>
      <c r="V29" s="45"/>
      <c r="W29" s="45" t="s">
        <v>195</v>
      </c>
      <c r="X29" s="45"/>
      <c r="Y29" s="45"/>
      <c r="Z29" s="45"/>
    </row>
    <row r="30" spans="1:26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71"/>
      <c r="M30" s="45"/>
      <c r="N30" s="45"/>
      <c r="O30" s="46"/>
      <c r="P30" s="46"/>
      <c r="Q30" s="46"/>
      <c r="R30" s="45" t="s">
        <v>73</v>
      </c>
      <c r="S30" s="45" t="s">
        <v>76</v>
      </c>
      <c r="T30" s="45"/>
      <c r="U30" s="45"/>
      <c r="V30" s="45"/>
      <c r="W30" s="45" t="s">
        <v>196</v>
      </c>
      <c r="X30" s="45"/>
      <c r="Y30" s="45"/>
      <c r="Z30" s="45"/>
    </row>
    <row r="31" spans="1:26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71"/>
      <c r="M31" s="45"/>
      <c r="N31" s="45"/>
      <c r="O31" s="46"/>
      <c r="P31" s="46"/>
      <c r="Q31" s="46"/>
      <c r="R31" s="45" t="s">
        <v>75</v>
      </c>
      <c r="S31" s="45" t="s">
        <v>78</v>
      </c>
      <c r="T31" s="45"/>
      <c r="U31" s="45"/>
      <c r="V31" s="45"/>
      <c r="W31" s="45" t="s">
        <v>197</v>
      </c>
      <c r="X31" s="45"/>
      <c r="Y31" s="45"/>
      <c r="Z31" s="45"/>
    </row>
    <row r="32" spans="1:26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46"/>
      <c r="Q32" s="46"/>
      <c r="R32" s="45" t="s">
        <v>77</v>
      </c>
      <c r="S32" s="45" t="s">
        <v>80</v>
      </c>
      <c r="T32" s="45"/>
      <c r="U32" s="45"/>
      <c r="V32" s="47"/>
      <c r="W32" s="45" t="s">
        <v>198</v>
      </c>
      <c r="X32" s="47"/>
      <c r="Y32" s="47"/>
      <c r="Z32" s="47"/>
    </row>
    <row r="33" spans="1:26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/>
      <c r="P33" s="46"/>
      <c r="Q33" s="46"/>
      <c r="R33" s="45" t="s">
        <v>79</v>
      </c>
      <c r="S33" s="45" t="s">
        <v>82</v>
      </c>
      <c r="T33" s="45"/>
      <c r="U33" s="45"/>
      <c r="V33" s="47"/>
      <c r="W33" s="45" t="s">
        <v>199</v>
      </c>
      <c r="X33" s="47"/>
      <c r="Y33" s="47"/>
      <c r="Z33" s="47"/>
    </row>
    <row r="34" spans="1:26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  <c r="P34" s="46"/>
      <c r="Q34" s="46"/>
      <c r="R34" s="45" t="s">
        <v>81</v>
      </c>
      <c r="S34" s="45" t="s">
        <v>84</v>
      </c>
      <c r="T34" s="45"/>
      <c r="U34" s="45"/>
      <c r="V34" s="47"/>
      <c r="W34" s="45" t="s">
        <v>200</v>
      </c>
      <c r="X34" s="47"/>
      <c r="Y34" s="47"/>
      <c r="Z34" s="47"/>
    </row>
    <row r="35" spans="1:26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  <c r="P35" s="46"/>
      <c r="Q35" s="46"/>
      <c r="R35" s="45" t="s">
        <v>83</v>
      </c>
      <c r="S35" s="45" t="s">
        <v>86</v>
      </c>
      <c r="T35" s="45"/>
      <c r="U35" s="45"/>
      <c r="V35" s="47"/>
      <c r="W35" s="45" t="s">
        <v>201</v>
      </c>
      <c r="X35" s="47"/>
      <c r="Y35" s="47"/>
      <c r="Z35" s="47"/>
    </row>
    <row r="36" spans="1:26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/>
      <c r="P36" s="46"/>
      <c r="Q36" s="46"/>
      <c r="R36" s="45" t="s">
        <v>85</v>
      </c>
      <c r="S36" s="45" t="s">
        <v>88</v>
      </c>
      <c r="T36" s="45"/>
      <c r="U36" s="45"/>
      <c r="V36" s="47"/>
      <c r="W36" s="45" t="s">
        <v>202</v>
      </c>
      <c r="X36" s="47"/>
      <c r="Y36" s="47"/>
      <c r="Z36" s="47"/>
    </row>
    <row r="37" spans="1:26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  <c r="P37" s="46"/>
      <c r="Q37" s="46"/>
      <c r="R37" s="45" t="s">
        <v>87</v>
      </c>
      <c r="S37" s="45" t="s">
        <v>90</v>
      </c>
      <c r="T37" s="45"/>
      <c r="U37" s="45"/>
      <c r="V37" s="47"/>
      <c r="W37" s="45" t="s">
        <v>203</v>
      </c>
      <c r="X37" s="47"/>
      <c r="Y37" s="47"/>
      <c r="Z37" s="47"/>
    </row>
    <row r="38" spans="1:26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O38" s="46"/>
      <c r="P38" s="46"/>
      <c r="Q38" s="46"/>
      <c r="R38" s="45" t="s">
        <v>89</v>
      </c>
      <c r="S38" s="45" t="s">
        <v>92</v>
      </c>
      <c r="T38" s="45"/>
      <c r="U38" s="45"/>
      <c r="V38" s="47"/>
      <c r="W38" s="45" t="s">
        <v>204</v>
      </c>
      <c r="X38" s="47"/>
      <c r="Y38" s="47"/>
      <c r="Z38" s="47"/>
    </row>
    <row r="39" spans="1:26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O39" s="46"/>
      <c r="P39" s="46"/>
      <c r="Q39" s="46"/>
      <c r="R39" s="45" t="s">
        <v>91</v>
      </c>
      <c r="S39" s="45" t="s">
        <v>94</v>
      </c>
      <c r="T39" s="45"/>
      <c r="U39" s="45"/>
      <c r="V39" s="47"/>
      <c r="W39" s="45" t="s">
        <v>205</v>
      </c>
      <c r="X39" s="47"/>
      <c r="Y39" s="47"/>
      <c r="Z39" s="47"/>
    </row>
    <row r="40" spans="1:26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O40" s="46"/>
      <c r="P40" s="46"/>
      <c r="Q40" s="46"/>
      <c r="R40" s="45" t="s">
        <v>93</v>
      </c>
      <c r="S40" s="45" t="s">
        <v>96</v>
      </c>
      <c r="T40" s="45"/>
      <c r="U40" s="45"/>
      <c r="V40" s="47"/>
      <c r="W40" s="45" t="s">
        <v>206</v>
      </c>
      <c r="X40" s="47"/>
      <c r="Y40" s="47"/>
      <c r="Z40" s="47"/>
    </row>
    <row r="41" spans="1:26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O41" s="46"/>
      <c r="P41" s="46"/>
      <c r="Q41" s="46"/>
      <c r="R41" s="45" t="s">
        <v>95</v>
      </c>
      <c r="S41" s="45" t="s">
        <v>98</v>
      </c>
      <c r="T41" s="45"/>
      <c r="U41" s="45"/>
      <c r="V41" s="47"/>
      <c r="W41" s="45" t="s">
        <v>207</v>
      </c>
      <c r="X41" s="47"/>
      <c r="Y41" s="47"/>
      <c r="Z41" s="47"/>
    </row>
    <row r="42" spans="1:26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O42" s="46"/>
      <c r="P42" s="46"/>
      <c r="Q42" s="46"/>
      <c r="R42" s="45" t="s">
        <v>97</v>
      </c>
      <c r="S42" s="45" t="s">
        <v>100</v>
      </c>
      <c r="T42" s="45"/>
      <c r="U42" s="45"/>
      <c r="V42" s="47"/>
      <c r="W42" s="45" t="s">
        <v>208</v>
      </c>
      <c r="X42" s="47"/>
      <c r="Y42" s="47"/>
      <c r="Z42" s="47"/>
    </row>
    <row r="43" spans="1:26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L43" s="45"/>
      <c r="O43" s="46"/>
      <c r="P43" s="46"/>
      <c r="Q43" s="46"/>
      <c r="R43" s="45" t="s">
        <v>99</v>
      </c>
      <c r="S43" s="45" t="s">
        <v>101</v>
      </c>
      <c r="T43" s="45"/>
      <c r="U43" s="45"/>
      <c r="V43" s="47"/>
      <c r="W43" s="45" t="s">
        <v>209</v>
      </c>
      <c r="X43" s="47"/>
      <c r="Y43" s="47"/>
      <c r="Z43" s="47"/>
    </row>
    <row r="44" spans="1:26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L44" s="45"/>
      <c r="O44" s="46"/>
      <c r="P44" s="46"/>
      <c r="Q44" s="46"/>
      <c r="R44" s="45" t="s">
        <v>123</v>
      </c>
      <c r="S44" s="45" t="s">
        <v>102</v>
      </c>
      <c r="T44" s="45"/>
      <c r="U44" s="45"/>
      <c r="V44" s="47"/>
      <c r="W44" s="45" t="s">
        <v>210</v>
      </c>
      <c r="X44" s="47"/>
      <c r="Y44" s="47"/>
      <c r="Z44" s="47"/>
    </row>
    <row r="45" spans="1:26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L45" s="45"/>
      <c r="O45" s="46"/>
      <c r="P45" s="46"/>
      <c r="Q45" s="46"/>
      <c r="R45" s="45" t="s">
        <v>124</v>
      </c>
      <c r="S45" s="45" t="s">
        <v>103</v>
      </c>
      <c r="T45" s="45"/>
      <c r="U45" s="45"/>
      <c r="V45" s="47"/>
      <c r="W45" s="45" t="s">
        <v>211</v>
      </c>
      <c r="X45" s="47"/>
      <c r="Y45" s="47"/>
      <c r="Z45" s="47"/>
    </row>
    <row r="46" spans="1:26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L46" s="45"/>
      <c r="O46" s="46"/>
      <c r="P46" s="46"/>
      <c r="Q46" s="46"/>
      <c r="R46" s="45" t="s">
        <v>125</v>
      </c>
      <c r="S46" s="45" t="s">
        <v>104</v>
      </c>
      <c r="T46" s="45"/>
      <c r="U46" s="45"/>
      <c r="V46" s="47"/>
      <c r="W46" s="45" t="s">
        <v>212</v>
      </c>
      <c r="X46" s="47"/>
      <c r="Y46" s="47"/>
      <c r="Z46" s="47"/>
    </row>
    <row r="47" spans="1:26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L47" s="45"/>
      <c r="O47" s="46"/>
      <c r="P47" s="46"/>
      <c r="Q47" s="46"/>
      <c r="R47" s="45"/>
      <c r="S47" s="45" t="s">
        <v>105</v>
      </c>
      <c r="T47" s="45"/>
      <c r="U47" s="45"/>
      <c r="V47" s="47"/>
      <c r="W47" s="45" t="s">
        <v>213</v>
      </c>
      <c r="X47" s="47"/>
      <c r="Y47" s="47"/>
      <c r="Z47" s="47"/>
    </row>
    <row r="48" spans="1:26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L48" s="45"/>
      <c r="O48" s="46"/>
      <c r="P48" s="46"/>
      <c r="Q48" s="46"/>
      <c r="R48" s="45"/>
      <c r="S48" s="45" t="s">
        <v>106</v>
      </c>
      <c r="T48" s="45"/>
      <c r="U48" s="45"/>
      <c r="V48" s="47"/>
      <c r="W48" s="45" t="s">
        <v>214</v>
      </c>
      <c r="X48" s="47"/>
      <c r="Y48" s="47"/>
      <c r="Z48" s="47"/>
    </row>
    <row r="49" spans="1:26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L49" s="45"/>
      <c r="O49" s="46"/>
      <c r="P49" s="46"/>
      <c r="Q49" s="46"/>
      <c r="R49" s="45"/>
      <c r="S49" s="45" t="s">
        <v>107</v>
      </c>
      <c r="T49" s="45"/>
      <c r="U49" s="45"/>
      <c r="V49" s="47"/>
      <c r="W49" s="45" t="s">
        <v>215</v>
      </c>
      <c r="X49" s="47"/>
      <c r="Y49" s="47"/>
      <c r="Z49" s="47"/>
    </row>
    <row r="50" spans="1:26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L50" s="45"/>
      <c r="O50" s="46"/>
      <c r="P50" s="46"/>
      <c r="Q50" s="46"/>
      <c r="R50" s="45"/>
      <c r="S50" s="45" t="s">
        <v>123</v>
      </c>
      <c r="T50" s="45"/>
      <c r="U50" s="45"/>
      <c r="V50" s="47"/>
      <c r="W50" s="45" t="s">
        <v>216</v>
      </c>
      <c r="X50" s="47"/>
      <c r="Y50" s="47"/>
      <c r="Z50" s="47"/>
    </row>
    <row r="51" spans="1:26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L51" s="45"/>
      <c r="O51" s="46"/>
      <c r="P51" s="46"/>
      <c r="Q51" s="46"/>
      <c r="R51" s="45"/>
      <c r="S51" s="45"/>
      <c r="T51" s="45"/>
      <c r="U51" s="45"/>
      <c r="V51" s="47"/>
      <c r="W51" s="45" t="s">
        <v>217</v>
      </c>
      <c r="X51" s="47"/>
      <c r="Y51" s="47"/>
      <c r="Z51" s="47"/>
    </row>
    <row r="52" spans="1:26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L52" s="45"/>
      <c r="O52" s="46"/>
      <c r="P52" s="46"/>
      <c r="Q52" s="46"/>
      <c r="R52" s="45"/>
      <c r="S52" s="45"/>
      <c r="T52" s="45"/>
      <c r="U52" s="45"/>
      <c r="V52" s="47"/>
      <c r="W52" s="45" t="s">
        <v>218</v>
      </c>
      <c r="X52" s="47"/>
      <c r="Y52" s="47"/>
      <c r="Z52" s="47"/>
    </row>
    <row r="53" spans="1:26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45"/>
      <c r="O53" s="46"/>
      <c r="P53" s="46"/>
      <c r="Q53" s="46"/>
      <c r="R53" s="45"/>
      <c r="S53" s="45"/>
      <c r="T53" s="45"/>
      <c r="U53" s="45"/>
      <c r="V53" s="47"/>
      <c r="W53" s="45" t="s">
        <v>219</v>
      </c>
      <c r="X53" s="47"/>
      <c r="Y53" s="47"/>
      <c r="Z53" s="47"/>
    </row>
    <row r="54" spans="1:26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L54" s="45"/>
      <c r="O54" s="46"/>
      <c r="P54" s="46"/>
      <c r="Q54" s="46"/>
      <c r="R54" s="45"/>
      <c r="S54" s="45"/>
      <c r="T54" s="45"/>
      <c r="U54" s="45"/>
      <c r="V54" s="47"/>
      <c r="W54" s="45" t="s">
        <v>220</v>
      </c>
      <c r="X54" s="47"/>
      <c r="Y54" s="47"/>
      <c r="Z54" s="47"/>
    </row>
    <row r="55" spans="1:26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L55" s="45"/>
      <c r="O55" s="46"/>
      <c r="P55" s="46"/>
      <c r="Q55" s="46"/>
      <c r="R55" s="45"/>
      <c r="S55" s="45"/>
      <c r="T55" s="45"/>
      <c r="U55" s="45"/>
      <c r="V55" s="47"/>
      <c r="W55" s="45" t="s">
        <v>221</v>
      </c>
      <c r="X55" s="47"/>
      <c r="Y55" s="47"/>
      <c r="Z55" s="47"/>
    </row>
    <row r="56" spans="1:26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L56" s="45"/>
      <c r="O56" s="46"/>
      <c r="P56" s="46"/>
      <c r="Q56" s="46"/>
      <c r="R56" s="45"/>
      <c r="S56" s="45"/>
      <c r="T56" s="45"/>
      <c r="U56" s="45"/>
      <c r="V56" s="47"/>
      <c r="W56" s="45" t="s">
        <v>222</v>
      </c>
      <c r="X56" s="47"/>
      <c r="Y56" s="47"/>
      <c r="Z56" s="47"/>
    </row>
    <row r="57" spans="1:26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L57" s="45"/>
      <c r="O57" s="46"/>
      <c r="P57" s="46"/>
      <c r="Q57" s="46"/>
      <c r="R57" s="45"/>
      <c r="S57" s="45"/>
      <c r="T57" s="45"/>
      <c r="U57" s="45"/>
      <c r="V57" s="47"/>
      <c r="W57" s="45" t="s">
        <v>223</v>
      </c>
      <c r="X57" s="47"/>
      <c r="Y57" s="47"/>
      <c r="Z57" s="47"/>
    </row>
    <row r="58" spans="1:26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L58" s="45"/>
      <c r="O58" s="46"/>
      <c r="P58" s="46"/>
      <c r="R58" s="45"/>
      <c r="S58" s="45"/>
      <c r="T58" s="45"/>
      <c r="U58" s="46"/>
      <c r="V58" s="47"/>
      <c r="W58" s="45" t="s">
        <v>224</v>
      </c>
      <c r="X58" s="47"/>
      <c r="Y58" s="47"/>
      <c r="Z58" s="47"/>
    </row>
    <row r="59" spans="1:26" x14ac:dyDescent="0.25">
      <c r="A59" s="45"/>
      <c r="B59" s="118"/>
      <c r="R59" s="45"/>
      <c r="S59" s="45"/>
      <c r="T59" s="45"/>
      <c r="W59" s="45" t="s">
        <v>225</v>
      </c>
    </row>
    <row r="60" spans="1:26" x14ac:dyDescent="0.25">
      <c r="A60" s="45"/>
      <c r="B60" s="118"/>
      <c r="R60" s="45"/>
      <c r="S60" s="45"/>
      <c r="T60" s="46"/>
      <c r="W60" s="45" t="s">
        <v>226</v>
      </c>
    </row>
    <row r="61" spans="1:26" x14ac:dyDescent="0.25">
      <c r="A61" s="45"/>
      <c r="B61" s="118"/>
      <c r="R61" s="45"/>
      <c r="S61" s="46"/>
      <c r="W61" s="45" t="s">
        <v>227</v>
      </c>
    </row>
    <row r="62" spans="1:26" x14ac:dyDescent="0.25">
      <c r="A62" s="45"/>
      <c r="B62" s="118"/>
      <c r="R62" s="46"/>
      <c r="W62" s="45" t="s">
        <v>228</v>
      </c>
    </row>
    <row r="63" spans="1:26" x14ac:dyDescent="0.25">
      <c r="A63" s="45"/>
      <c r="B63" s="118"/>
      <c r="W63" s="45" t="s">
        <v>228</v>
      </c>
    </row>
    <row r="64" spans="1:26" x14ac:dyDescent="0.25">
      <c r="A64" s="45"/>
      <c r="B64" s="118"/>
      <c r="W64" s="45" t="s">
        <v>229</v>
      </c>
    </row>
    <row r="65" spans="1:23" x14ac:dyDescent="0.25">
      <c r="A65" s="45"/>
      <c r="B65" s="118"/>
      <c r="W65" s="45" t="s">
        <v>230</v>
      </c>
    </row>
    <row r="66" spans="1:23" x14ac:dyDescent="0.25">
      <c r="A66" s="45"/>
      <c r="B66" s="118"/>
      <c r="W66" s="45" t="s">
        <v>231</v>
      </c>
    </row>
    <row r="67" spans="1:23" x14ac:dyDescent="0.25">
      <c r="A67" s="45"/>
      <c r="B67" s="118"/>
      <c r="W67" s="45" t="s">
        <v>232</v>
      </c>
    </row>
    <row r="68" spans="1:23" x14ac:dyDescent="0.25">
      <c r="A68" s="45"/>
      <c r="B68" s="118"/>
      <c r="W68" s="45" t="s">
        <v>233</v>
      </c>
    </row>
    <row r="69" spans="1:23" x14ac:dyDescent="0.25">
      <c r="A69" s="45"/>
      <c r="B69" s="118"/>
      <c r="W69" s="45" t="s">
        <v>234</v>
      </c>
    </row>
    <row r="70" spans="1:23" x14ac:dyDescent="0.25">
      <c r="A70" s="45"/>
      <c r="B70" s="118"/>
      <c r="W70" s="45" t="s">
        <v>235</v>
      </c>
    </row>
    <row r="71" spans="1:23" x14ac:dyDescent="0.25">
      <c r="A71" s="45"/>
      <c r="B71" s="118"/>
      <c r="W71" s="45" t="s">
        <v>236</v>
      </c>
    </row>
    <row r="72" spans="1:23" x14ac:dyDescent="0.25">
      <c r="A72" s="45"/>
      <c r="B72" s="118"/>
      <c r="W72" s="45" t="s">
        <v>237</v>
      </c>
    </row>
    <row r="73" spans="1:23" x14ac:dyDescent="0.25">
      <c r="A73" s="45"/>
      <c r="B73" s="118"/>
      <c r="W73" s="45" t="s">
        <v>238</v>
      </c>
    </row>
    <row r="74" spans="1:23" x14ac:dyDescent="0.25">
      <c r="A74" s="45"/>
      <c r="B74" s="118"/>
      <c r="W74" s="45" t="s">
        <v>239</v>
      </c>
    </row>
    <row r="75" spans="1:23" x14ac:dyDescent="0.25">
      <c r="A75" s="45"/>
      <c r="B75" s="118"/>
      <c r="W75" s="45" t="s">
        <v>240</v>
      </c>
    </row>
    <row r="76" spans="1:23" x14ac:dyDescent="0.25">
      <c r="A76" s="45"/>
      <c r="B76" s="118"/>
      <c r="W76" s="45" t="s">
        <v>241</v>
      </c>
    </row>
    <row r="77" spans="1:23" x14ac:dyDescent="0.25">
      <c r="A77" s="45"/>
      <c r="B77" s="118"/>
      <c r="W77" s="45" t="s">
        <v>242</v>
      </c>
    </row>
    <row r="78" spans="1:23" x14ac:dyDescent="0.25">
      <c r="A78" s="45"/>
      <c r="B78" s="118"/>
      <c r="W78" s="45" t="s">
        <v>243</v>
      </c>
    </row>
    <row r="79" spans="1:23" x14ac:dyDescent="0.25">
      <c r="A79" s="45"/>
      <c r="B79" s="118"/>
      <c r="W79" s="45" t="s">
        <v>244</v>
      </c>
    </row>
    <row r="80" spans="1:23" x14ac:dyDescent="0.25">
      <c r="A80" s="45"/>
      <c r="B80" s="118"/>
      <c r="W80" s="45" t="s">
        <v>245</v>
      </c>
    </row>
    <row r="81" spans="1:23" x14ac:dyDescent="0.25">
      <c r="A81" s="45"/>
      <c r="B81" s="118"/>
      <c r="W81" s="45" t="s">
        <v>246</v>
      </c>
    </row>
    <row r="82" spans="1:23" x14ac:dyDescent="0.25">
      <c r="A82" s="45"/>
      <c r="B82" s="118"/>
      <c r="W82" s="45" t="s">
        <v>247</v>
      </c>
    </row>
    <row r="83" spans="1:23" x14ac:dyDescent="0.25">
      <c r="A83" s="45"/>
      <c r="B83" s="118"/>
      <c r="W83" s="45" t="s">
        <v>248</v>
      </c>
    </row>
    <row r="84" spans="1:23" x14ac:dyDescent="0.25">
      <c r="A84" s="45"/>
      <c r="B84" s="118"/>
      <c r="W84" s="45" t="s">
        <v>249</v>
      </c>
    </row>
    <row r="85" spans="1:23" x14ac:dyDescent="0.25">
      <c r="A85" s="45"/>
      <c r="B85" s="118"/>
      <c r="W85" s="45" t="s">
        <v>250</v>
      </c>
    </row>
    <row r="86" spans="1:23" x14ac:dyDescent="0.25">
      <c r="A86" s="45"/>
      <c r="B86" s="118"/>
      <c r="W86" s="45" t="s">
        <v>251</v>
      </c>
    </row>
    <row r="87" spans="1:23" x14ac:dyDescent="0.25">
      <c r="A87" s="45"/>
      <c r="B87" s="118"/>
      <c r="W87" s="45" t="s">
        <v>252</v>
      </c>
    </row>
    <row r="88" spans="1:23" x14ac:dyDescent="0.25">
      <c r="A88" s="45"/>
      <c r="B88" s="118"/>
      <c r="W88" s="45" t="s">
        <v>349</v>
      </c>
    </row>
    <row r="89" spans="1:23" x14ac:dyDescent="0.25">
      <c r="A89" s="45"/>
      <c r="B89" s="11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C21"/>
  <sheetViews>
    <sheetView zoomScale="85" zoomScaleNormal="85" workbookViewId="0">
      <selection activeCell="C20" sqref="C20"/>
    </sheetView>
  </sheetViews>
  <sheetFormatPr defaultColWidth="11" defaultRowHeight="15" x14ac:dyDescent="0.25"/>
  <cols>
    <col min="1" max="1" width="2.85546875" customWidth="1"/>
    <col min="2" max="2" width="19.28515625" bestFit="1" customWidth="1"/>
    <col min="3" max="3" width="91" bestFit="1" customWidth="1"/>
    <col min="4" max="4" width="17.28515625" customWidth="1"/>
    <col min="5" max="5" width="18.42578125" customWidth="1"/>
  </cols>
  <sheetData>
    <row r="2" spans="2:3" ht="15" customHeight="1" x14ac:dyDescent="0.25">
      <c r="B2" s="89" t="s">
        <v>435</v>
      </c>
    </row>
    <row r="4" spans="2:3" x14ac:dyDescent="0.25">
      <c r="B4" s="89" t="s">
        <v>255</v>
      </c>
      <c r="C4" s="89" t="s">
        <v>544</v>
      </c>
    </row>
    <row r="5" spans="2:3" x14ac:dyDescent="0.25">
      <c r="B5" s="78" t="s">
        <v>256</v>
      </c>
      <c r="C5" s="121" t="s">
        <v>257</v>
      </c>
    </row>
    <row r="6" spans="2:3" x14ac:dyDescent="0.25">
      <c r="B6" s="78" t="s">
        <v>258</v>
      </c>
      <c r="C6" s="121" t="s">
        <v>257</v>
      </c>
    </row>
    <row r="7" spans="2:3" x14ac:dyDescent="0.25">
      <c r="B7" s="78" t="s">
        <v>426</v>
      </c>
      <c r="C7" s="121" t="s">
        <v>538</v>
      </c>
    </row>
    <row r="8" spans="2:3" x14ac:dyDescent="0.25">
      <c r="B8" s="78" t="s">
        <v>259</v>
      </c>
      <c r="C8" s="121" t="s">
        <v>539</v>
      </c>
    </row>
    <row r="9" spans="2:3" x14ac:dyDescent="0.25">
      <c r="B9" s="78" t="s">
        <v>260</v>
      </c>
      <c r="C9" s="121" t="s">
        <v>540</v>
      </c>
    </row>
    <row r="10" spans="2:3" x14ac:dyDescent="0.25">
      <c r="B10" s="78" t="s">
        <v>261</v>
      </c>
      <c r="C10" s="121" t="s">
        <v>257</v>
      </c>
    </row>
    <row r="11" spans="2:3" x14ac:dyDescent="0.25">
      <c r="B11" s="78" t="s">
        <v>262</v>
      </c>
      <c r="C11" s="121" t="s">
        <v>541</v>
      </c>
    </row>
    <row r="12" spans="2:3" ht="45" x14ac:dyDescent="0.25">
      <c r="B12" s="78" t="s">
        <v>263</v>
      </c>
      <c r="C12" s="122" t="s">
        <v>542</v>
      </c>
    </row>
    <row r="13" spans="2:3" x14ac:dyDescent="0.25">
      <c r="B13" s="78" t="s">
        <v>264</v>
      </c>
      <c r="C13" s="121" t="s">
        <v>543</v>
      </c>
    </row>
    <row r="14" spans="2:3" ht="15.75" thickBot="1" x14ac:dyDescent="0.3">
      <c r="B14" s="79" t="s">
        <v>265</v>
      </c>
      <c r="C14" s="123" t="s">
        <v>257</v>
      </c>
    </row>
    <row r="21" ht="15" customHeight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I44"/>
  <sheetViews>
    <sheetView showGridLines="0" workbookViewId="0">
      <selection activeCell="G38" sqref="G38:G44"/>
    </sheetView>
  </sheetViews>
  <sheetFormatPr defaultColWidth="11.42578125" defaultRowHeight="15" x14ac:dyDescent="0.25"/>
  <cols>
    <col min="1" max="1" width="11.42578125" customWidth="1"/>
    <col min="2" max="2" width="26" customWidth="1"/>
    <col min="3" max="3" width="22.5703125" bestFit="1" customWidth="1"/>
    <col min="4" max="4" width="12" bestFit="1" customWidth="1"/>
    <col min="5" max="6" width="11.42578125" customWidth="1"/>
    <col min="7" max="7" width="29" customWidth="1"/>
    <col min="8" max="8" width="37.7109375" customWidth="1"/>
    <col min="9" max="9" width="15.140625" customWidth="1"/>
  </cols>
  <sheetData>
    <row r="1" spans="1:9" ht="21.75" thickBot="1" x14ac:dyDescent="0.4">
      <c r="A1" s="141" t="s">
        <v>266</v>
      </c>
      <c r="B1" s="142"/>
      <c r="C1" s="142"/>
      <c r="D1" s="143"/>
      <c r="F1" s="141" t="s">
        <v>267</v>
      </c>
      <c r="G1" s="142"/>
      <c r="H1" s="142"/>
      <c r="I1" s="143"/>
    </row>
    <row r="3" spans="1:9" x14ac:dyDescent="0.25">
      <c r="A3" s="80" t="s">
        <v>268</v>
      </c>
      <c r="B3" s="80" t="s">
        <v>269</v>
      </c>
      <c r="C3" s="80" t="s">
        <v>270</v>
      </c>
      <c r="D3" s="80" t="s">
        <v>271</v>
      </c>
      <c r="F3" s="80" t="s">
        <v>268</v>
      </c>
      <c r="G3" s="80" t="s">
        <v>269</v>
      </c>
      <c r="H3" s="80" t="s">
        <v>270</v>
      </c>
      <c r="I3" s="80" t="s">
        <v>271</v>
      </c>
    </row>
    <row r="4" spans="1:9" x14ac:dyDescent="0.25">
      <c r="A4" s="80">
        <v>1</v>
      </c>
      <c r="B4" s="80" t="s">
        <v>272</v>
      </c>
      <c r="C4" s="80" t="s">
        <v>273</v>
      </c>
      <c r="D4" s="80">
        <v>2014</v>
      </c>
      <c r="F4" s="19"/>
      <c r="G4" s="19"/>
      <c r="H4" s="19"/>
      <c r="I4" s="19"/>
    </row>
    <row r="5" spans="1:9" x14ac:dyDescent="0.25">
      <c r="A5" s="80">
        <v>2</v>
      </c>
      <c r="B5" s="80" t="s">
        <v>274</v>
      </c>
      <c r="C5" s="80" t="s">
        <v>275</v>
      </c>
      <c r="D5" s="81" t="s">
        <v>276</v>
      </c>
      <c r="F5" s="80">
        <v>1</v>
      </c>
      <c r="G5" s="80" t="s">
        <v>272</v>
      </c>
      <c r="H5" s="80" t="s">
        <v>273</v>
      </c>
      <c r="I5" s="80">
        <v>2015</v>
      </c>
    </row>
    <row r="6" spans="1:9" x14ac:dyDescent="0.25">
      <c r="A6" s="80">
        <v>3</v>
      </c>
      <c r="B6" s="80" t="s">
        <v>277</v>
      </c>
      <c r="C6" s="80" t="s">
        <v>278</v>
      </c>
      <c r="D6" s="80" t="s">
        <v>279</v>
      </c>
      <c r="F6" s="80">
        <v>2</v>
      </c>
      <c r="G6" s="80" t="s">
        <v>274</v>
      </c>
      <c r="H6" s="80" t="s">
        <v>275</v>
      </c>
      <c r="I6" s="96">
        <v>11</v>
      </c>
    </row>
    <row r="7" spans="1:9" x14ac:dyDescent="0.25">
      <c r="A7" s="80">
        <v>4</v>
      </c>
      <c r="B7" s="80" t="s">
        <v>24</v>
      </c>
      <c r="C7" s="80" t="s">
        <v>280</v>
      </c>
      <c r="D7" s="80">
        <v>308</v>
      </c>
      <c r="F7" s="80">
        <v>3</v>
      </c>
      <c r="G7" s="80" t="s">
        <v>24</v>
      </c>
      <c r="H7" s="80" t="s">
        <v>280</v>
      </c>
      <c r="I7" s="80" t="s">
        <v>39</v>
      </c>
    </row>
    <row r="8" spans="1:9" x14ac:dyDescent="0.25">
      <c r="A8" s="80">
        <v>5</v>
      </c>
      <c r="B8" s="80" t="s">
        <v>282</v>
      </c>
      <c r="C8" s="82" t="s">
        <v>283</v>
      </c>
      <c r="D8" s="80" t="s">
        <v>284</v>
      </c>
      <c r="F8" s="80">
        <v>4</v>
      </c>
      <c r="G8" s="80" t="s">
        <v>111</v>
      </c>
      <c r="H8" s="80" t="s">
        <v>286</v>
      </c>
      <c r="I8" s="80" t="s">
        <v>365</v>
      </c>
    </row>
    <row r="9" spans="1:9" x14ac:dyDescent="0.25">
      <c r="A9" s="80">
        <v>6</v>
      </c>
      <c r="B9" s="80" t="s">
        <v>16</v>
      </c>
      <c r="C9" s="80" t="s">
        <v>281</v>
      </c>
      <c r="D9" s="80" t="s">
        <v>118</v>
      </c>
      <c r="F9" s="80">
        <v>5</v>
      </c>
      <c r="G9" s="80" t="s">
        <v>277</v>
      </c>
      <c r="H9" s="80" t="s">
        <v>278</v>
      </c>
      <c r="I9" s="80" t="s">
        <v>366</v>
      </c>
    </row>
    <row r="10" spans="1:9" x14ac:dyDescent="0.25">
      <c r="A10" s="80">
        <v>7</v>
      </c>
      <c r="B10" s="80" t="s">
        <v>253</v>
      </c>
      <c r="C10" s="80" t="s">
        <v>285</v>
      </c>
      <c r="D10" s="80" t="s">
        <v>199</v>
      </c>
      <c r="F10" s="80">
        <v>6</v>
      </c>
      <c r="G10" s="80" t="s">
        <v>352</v>
      </c>
      <c r="H10" s="80" t="s">
        <v>355</v>
      </c>
      <c r="I10" s="80" t="s">
        <v>356</v>
      </c>
    </row>
    <row r="11" spans="1:9" x14ac:dyDescent="0.25">
      <c r="A11" s="80">
        <v>8</v>
      </c>
      <c r="B11" s="80" t="s">
        <v>287</v>
      </c>
      <c r="C11" s="80" t="s">
        <v>288</v>
      </c>
      <c r="D11" s="80" t="s">
        <v>128</v>
      </c>
      <c r="F11" s="80">
        <v>7</v>
      </c>
      <c r="G11" s="80" t="s">
        <v>350</v>
      </c>
      <c r="H11" s="80" t="s">
        <v>353</v>
      </c>
      <c r="I11" s="80" t="s">
        <v>367</v>
      </c>
    </row>
    <row r="12" spans="1:9" x14ac:dyDescent="0.25">
      <c r="F12" s="80">
        <v>8</v>
      </c>
      <c r="G12" s="80" t="s">
        <v>16</v>
      </c>
      <c r="H12" s="80" t="s">
        <v>281</v>
      </c>
      <c r="I12" s="80" t="s">
        <v>368</v>
      </c>
    </row>
    <row r="13" spans="1:9" x14ac:dyDescent="0.25">
      <c r="B13" s="84" t="s">
        <v>290</v>
      </c>
      <c r="C13" s="85"/>
      <c r="F13" s="80">
        <v>9</v>
      </c>
      <c r="G13" s="80" t="s">
        <v>253</v>
      </c>
      <c r="H13" s="80" t="s">
        <v>285</v>
      </c>
      <c r="I13" s="80" t="s">
        <v>369</v>
      </c>
    </row>
    <row r="14" spans="1:9" x14ac:dyDescent="0.25">
      <c r="B14" s="86" t="s">
        <v>291</v>
      </c>
      <c r="C14" s="87"/>
      <c r="F14" s="80">
        <v>10</v>
      </c>
      <c r="G14" s="80" t="s">
        <v>351</v>
      </c>
      <c r="H14" s="80" t="s">
        <v>354</v>
      </c>
      <c r="I14" s="80" t="s">
        <v>370</v>
      </c>
    </row>
    <row r="15" spans="1:9" x14ac:dyDescent="0.25">
      <c r="F15" s="80">
        <v>11</v>
      </c>
      <c r="G15" s="80" t="s">
        <v>282</v>
      </c>
      <c r="H15" s="80" t="s">
        <v>289</v>
      </c>
      <c r="I15" s="80" t="s">
        <v>371</v>
      </c>
    </row>
    <row r="16" spans="1:9" x14ac:dyDescent="0.25">
      <c r="B16" s="146" t="s">
        <v>292</v>
      </c>
      <c r="C16" s="146"/>
      <c r="F16" s="80">
        <v>12</v>
      </c>
      <c r="G16" s="80" t="s">
        <v>287</v>
      </c>
      <c r="H16" s="80" t="s">
        <v>288</v>
      </c>
      <c r="I16" s="80" t="s">
        <v>372</v>
      </c>
    </row>
    <row r="17" spans="2:8" x14ac:dyDescent="0.25">
      <c r="B17" s="80" t="s">
        <v>293</v>
      </c>
      <c r="C17" s="80" t="s">
        <v>294</v>
      </c>
      <c r="G17" s="84" t="s">
        <v>357</v>
      </c>
      <c r="H17" s="85"/>
    </row>
    <row r="18" spans="2:8" x14ac:dyDescent="0.25">
      <c r="B18" s="80" t="s">
        <v>295</v>
      </c>
      <c r="C18" s="80" t="s">
        <v>284</v>
      </c>
      <c r="G18" s="97" t="s">
        <v>364</v>
      </c>
      <c r="H18" s="87"/>
    </row>
    <row r="19" spans="2:8" x14ac:dyDescent="0.25">
      <c r="B19" s="80" t="s">
        <v>296</v>
      </c>
      <c r="C19" s="80" t="s">
        <v>297</v>
      </c>
    </row>
    <row r="20" spans="2:8" x14ac:dyDescent="0.25">
      <c r="B20" s="80" t="s">
        <v>298</v>
      </c>
      <c r="C20" s="80" t="s">
        <v>299</v>
      </c>
      <c r="G20" s="144" t="s">
        <v>300</v>
      </c>
      <c r="H20" s="145"/>
    </row>
    <row r="21" spans="2:8" x14ac:dyDescent="0.25">
      <c r="B21" s="80" t="s">
        <v>301</v>
      </c>
      <c r="C21" s="80" t="s">
        <v>302</v>
      </c>
      <c r="G21" s="80" t="s">
        <v>293</v>
      </c>
      <c r="H21" s="83" t="s">
        <v>141</v>
      </c>
    </row>
    <row r="22" spans="2:8" x14ac:dyDescent="0.25">
      <c r="B22" s="80" t="s">
        <v>303</v>
      </c>
      <c r="C22" s="80" t="s">
        <v>304</v>
      </c>
      <c r="G22" s="80" t="s">
        <v>295</v>
      </c>
      <c r="H22" s="83" t="s">
        <v>142</v>
      </c>
    </row>
    <row r="23" spans="2:8" x14ac:dyDescent="0.25">
      <c r="B23" s="80" t="s">
        <v>305</v>
      </c>
      <c r="C23" s="80" t="s">
        <v>306</v>
      </c>
      <c r="G23" s="80" t="s">
        <v>296</v>
      </c>
      <c r="H23" s="83" t="s">
        <v>143</v>
      </c>
    </row>
    <row r="24" spans="2:8" x14ac:dyDescent="0.25">
      <c r="B24" s="80" t="s">
        <v>307</v>
      </c>
      <c r="C24" s="80" t="s">
        <v>308</v>
      </c>
      <c r="G24" s="80" t="s">
        <v>298</v>
      </c>
      <c r="H24" s="83" t="s">
        <v>144</v>
      </c>
    </row>
    <row r="25" spans="2:8" x14ac:dyDescent="0.25">
      <c r="B25" s="80" t="s">
        <v>309</v>
      </c>
      <c r="C25" s="80" t="s">
        <v>310</v>
      </c>
      <c r="G25" s="80" t="s">
        <v>301</v>
      </c>
      <c r="H25" s="83" t="s">
        <v>145</v>
      </c>
    </row>
    <row r="26" spans="2:8" x14ac:dyDescent="0.25">
      <c r="B26" s="80" t="s">
        <v>311</v>
      </c>
      <c r="C26" s="80" t="s">
        <v>312</v>
      </c>
      <c r="G26" s="80" t="s">
        <v>303</v>
      </c>
      <c r="H26" s="83" t="s">
        <v>146</v>
      </c>
    </row>
    <row r="27" spans="2:8" x14ac:dyDescent="0.25">
      <c r="B27" s="80" t="s">
        <v>313</v>
      </c>
      <c r="C27" s="80" t="s">
        <v>314</v>
      </c>
      <c r="G27" s="80" t="s">
        <v>305</v>
      </c>
      <c r="H27" s="83" t="s">
        <v>147</v>
      </c>
    </row>
    <row r="28" spans="2:8" x14ac:dyDescent="0.25">
      <c r="B28" s="80" t="s">
        <v>315</v>
      </c>
      <c r="C28" s="80" t="s">
        <v>316</v>
      </c>
      <c r="G28" s="80" t="s">
        <v>307</v>
      </c>
      <c r="H28" s="83" t="s">
        <v>148</v>
      </c>
    </row>
    <row r="29" spans="2:8" x14ac:dyDescent="0.25">
      <c r="G29" s="80" t="s">
        <v>309</v>
      </c>
      <c r="H29" s="83" t="s">
        <v>149</v>
      </c>
    </row>
    <row r="30" spans="2:8" x14ac:dyDescent="0.25">
      <c r="G30" s="80" t="s">
        <v>311</v>
      </c>
      <c r="H30" s="83" t="s">
        <v>150</v>
      </c>
    </row>
    <row r="31" spans="2:8" x14ac:dyDescent="0.25">
      <c r="G31" s="80" t="s">
        <v>313</v>
      </c>
      <c r="H31" s="83" t="s">
        <v>151</v>
      </c>
    </row>
    <row r="32" spans="2:8" x14ac:dyDescent="0.25">
      <c r="G32" s="80" t="s">
        <v>315</v>
      </c>
      <c r="H32" s="83" t="s">
        <v>152</v>
      </c>
    </row>
    <row r="33" spans="7:8" x14ac:dyDescent="0.25">
      <c r="G33" s="88" t="s">
        <v>317</v>
      </c>
      <c r="H33" s="88" t="s">
        <v>153</v>
      </c>
    </row>
    <row r="34" spans="7:8" x14ac:dyDescent="0.25">
      <c r="G34" s="88" t="s">
        <v>318</v>
      </c>
      <c r="H34" s="88" t="s">
        <v>154</v>
      </c>
    </row>
    <row r="35" spans="7:8" x14ac:dyDescent="0.25">
      <c r="G35" s="88" t="s">
        <v>319</v>
      </c>
      <c r="H35" s="88" t="s">
        <v>155</v>
      </c>
    </row>
    <row r="37" spans="7:8" x14ac:dyDescent="0.25">
      <c r="G37" s="144" t="s">
        <v>320</v>
      </c>
      <c r="H37" s="145"/>
    </row>
    <row r="38" spans="7:8" x14ac:dyDescent="0.25">
      <c r="G38" s="80" t="s">
        <v>112</v>
      </c>
    </row>
    <row r="39" spans="7:8" x14ac:dyDescent="0.25">
      <c r="G39" s="80" t="s">
        <v>113</v>
      </c>
    </row>
    <row r="40" spans="7:8" x14ac:dyDescent="0.25">
      <c r="G40" s="80" t="s">
        <v>114</v>
      </c>
    </row>
    <row r="41" spans="7:8" x14ac:dyDescent="0.25">
      <c r="G41" s="80" t="s">
        <v>115</v>
      </c>
    </row>
    <row r="42" spans="7:8" x14ac:dyDescent="0.25">
      <c r="G42" s="80" t="s">
        <v>134</v>
      </c>
    </row>
    <row r="43" spans="7:8" x14ac:dyDescent="0.25">
      <c r="G43" s="80" t="s">
        <v>133</v>
      </c>
    </row>
    <row r="44" spans="7:8" x14ac:dyDescent="0.25">
      <c r="G44" s="80" t="s">
        <v>167</v>
      </c>
    </row>
  </sheetData>
  <mergeCells count="5">
    <mergeCell ref="F1:I1"/>
    <mergeCell ref="G20:H20"/>
    <mergeCell ref="G37:H37"/>
    <mergeCell ref="A1:D1"/>
    <mergeCell ref="B16:C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B21"/>
  <sheetViews>
    <sheetView workbookViewId="0">
      <selection activeCell="D14" sqref="D14"/>
    </sheetView>
  </sheetViews>
  <sheetFormatPr defaultColWidth="11" defaultRowHeight="15" x14ac:dyDescent="0.25"/>
  <cols>
    <col min="1" max="1" width="30.28515625" customWidth="1"/>
    <col min="2" max="2" width="114.7109375" customWidth="1"/>
  </cols>
  <sheetData>
    <row r="1" spans="1:2" x14ac:dyDescent="0.25">
      <c r="A1" s="99" t="s">
        <v>373</v>
      </c>
    </row>
    <row r="2" spans="1:2" x14ac:dyDescent="0.25">
      <c r="A2" t="s">
        <v>374</v>
      </c>
      <c r="B2" s="2" t="s">
        <v>375</v>
      </c>
    </row>
    <row r="3" spans="1:2" x14ac:dyDescent="0.25">
      <c r="A3" t="s">
        <v>376</v>
      </c>
      <c r="B3" t="s">
        <v>377</v>
      </c>
    </row>
    <row r="4" spans="1:2" x14ac:dyDescent="0.25">
      <c r="A4" t="s">
        <v>378</v>
      </c>
      <c r="B4" t="s">
        <v>379</v>
      </c>
    </row>
    <row r="6" spans="1:2" x14ac:dyDescent="0.25">
      <c r="A6" s="99" t="s">
        <v>380</v>
      </c>
    </row>
    <row r="7" spans="1:2" x14ac:dyDescent="0.25">
      <c r="A7" t="s">
        <v>381</v>
      </c>
      <c r="B7" t="s">
        <v>382</v>
      </c>
    </row>
    <row r="9" spans="1:2" x14ac:dyDescent="0.25">
      <c r="A9" s="99" t="s">
        <v>388</v>
      </c>
    </row>
    <row r="10" spans="1:2" x14ac:dyDescent="0.25">
      <c r="A10" t="s">
        <v>383</v>
      </c>
      <c r="B10" t="s">
        <v>384</v>
      </c>
    </row>
    <row r="11" spans="1:2" x14ac:dyDescent="0.25">
      <c r="A11" t="s">
        <v>385</v>
      </c>
      <c r="B11" t="s">
        <v>386</v>
      </c>
    </row>
    <row r="13" spans="1:2" x14ac:dyDescent="0.25">
      <c r="A13" s="99" t="s">
        <v>389</v>
      </c>
    </row>
    <row r="14" spans="1:2" x14ac:dyDescent="0.25">
      <c r="A14" t="s">
        <v>383</v>
      </c>
      <c r="B14" t="s">
        <v>387</v>
      </c>
    </row>
    <row r="17" spans="1:2" x14ac:dyDescent="0.25">
      <c r="A17" s="99" t="s">
        <v>433</v>
      </c>
    </row>
    <row r="18" spans="1:2" x14ac:dyDescent="0.25">
      <c r="A18" t="s">
        <v>434</v>
      </c>
      <c r="B18" t="s">
        <v>429</v>
      </c>
    </row>
    <row r="19" spans="1:2" x14ac:dyDescent="0.25">
      <c r="A19" t="s">
        <v>376</v>
      </c>
      <c r="B19" t="s">
        <v>430</v>
      </c>
    </row>
    <row r="20" spans="1:2" x14ac:dyDescent="0.25">
      <c r="A20" t="s">
        <v>427</v>
      </c>
      <c r="B20" t="s">
        <v>431</v>
      </c>
    </row>
    <row r="21" spans="1:2" x14ac:dyDescent="0.25">
      <c r="A21" t="s">
        <v>428</v>
      </c>
      <c r="B21" t="s">
        <v>432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B2:E47"/>
  <sheetViews>
    <sheetView workbookViewId="0">
      <selection activeCell="F12" sqref="F12"/>
    </sheetView>
  </sheetViews>
  <sheetFormatPr defaultColWidth="11" defaultRowHeight="15" x14ac:dyDescent="0.25"/>
  <cols>
    <col min="1" max="1" width="2.85546875" customWidth="1"/>
    <col min="2" max="2" width="32" bestFit="1" customWidth="1"/>
    <col min="3" max="3" width="16.7109375" bestFit="1" customWidth="1"/>
    <col min="4" max="4" width="11.140625" bestFit="1" customWidth="1"/>
    <col min="5" max="5" width="50.85546875" bestFit="1" customWidth="1"/>
  </cols>
  <sheetData>
    <row r="2" spans="2:5" x14ac:dyDescent="0.25">
      <c r="B2" s="109" t="s">
        <v>436</v>
      </c>
      <c r="C2" s="110" t="s">
        <v>437</v>
      </c>
      <c r="D2" s="110" t="s">
        <v>438</v>
      </c>
      <c r="E2" s="111" t="s">
        <v>439</v>
      </c>
    </row>
    <row r="3" spans="2:5" x14ac:dyDescent="0.25">
      <c r="B3" s="112" t="s">
        <v>440</v>
      </c>
      <c r="C3" s="112" t="s">
        <v>426</v>
      </c>
      <c r="D3" s="112" t="s">
        <v>108</v>
      </c>
      <c r="E3" s="113" t="s">
        <v>441</v>
      </c>
    </row>
    <row r="4" spans="2:5" x14ac:dyDescent="0.25">
      <c r="B4" s="106" t="s">
        <v>442</v>
      </c>
      <c r="C4" s="106" t="s">
        <v>443</v>
      </c>
      <c r="D4" s="106" t="s">
        <v>140</v>
      </c>
      <c r="E4" s="108" t="s">
        <v>444</v>
      </c>
    </row>
    <row r="5" spans="2:5" x14ac:dyDescent="0.25">
      <c r="B5" s="106" t="s">
        <v>445</v>
      </c>
      <c r="C5" s="106" t="s">
        <v>443</v>
      </c>
      <c r="D5" s="106" t="s">
        <v>140</v>
      </c>
      <c r="E5" s="108" t="s">
        <v>446</v>
      </c>
    </row>
    <row r="6" spans="2:5" x14ac:dyDescent="0.25">
      <c r="B6" s="106" t="s">
        <v>447</v>
      </c>
      <c r="C6" s="106" t="s">
        <v>443</v>
      </c>
      <c r="D6" s="106" t="s">
        <v>140</v>
      </c>
      <c r="E6" s="108" t="s">
        <v>448</v>
      </c>
    </row>
    <row r="7" spans="2:5" x14ac:dyDescent="0.25">
      <c r="B7" s="106" t="s">
        <v>449</v>
      </c>
      <c r="C7" s="106" t="s">
        <v>443</v>
      </c>
      <c r="D7" s="106" t="s">
        <v>140</v>
      </c>
      <c r="E7" s="108" t="s">
        <v>450</v>
      </c>
    </row>
    <row r="8" spans="2:5" x14ac:dyDescent="0.25">
      <c r="B8" s="106" t="s">
        <v>451</v>
      </c>
      <c r="C8" s="106" t="s">
        <v>443</v>
      </c>
      <c r="D8" s="106" t="s">
        <v>140</v>
      </c>
      <c r="E8" s="108" t="s">
        <v>452</v>
      </c>
    </row>
    <row r="9" spans="2:5" x14ac:dyDescent="0.25">
      <c r="B9" s="106" t="s">
        <v>453</v>
      </c>
      <c r="C9" s="106" t="s">
        <v>443</v>
      </c>
      <c r="D9" s="106" t="s">
        <v>140</v>
      </c>
      <c r="E9" s="108" t="s">
        <v>454</v>
      </c>
    </row>
    <row r="10" spans="2:5" x14ac:dyDescent="0.25">
      <c r="B10" s="106" t="s">
        <v>455</v>
      </c>
      <c r="C10" s="106" t="s">
        <v>443</v>
      </c>
      <c r="D10" s="106" t="s">
        <v>140</v>
      </c>
      <c r="E10" s="108" t="s">
        <v>456</v>
      </c>
    </row>
    <row r="11" spans="2:5" x14ac:dyDescent="0.25">
      <c r="B11" s="105" t="s">
        <v>457</v>
      </c>
      <c r="C11" s="106" t="s">
        <v>390</v>
      </c>
      <c r="D11" s="107" t="s">
        <v>139</v>
      </c>
      <c r="E11" s="108" t="s">
        <v>406</v>
      </c>
    </row>
    <row r="12" spans="2:5" x14ac:dyDescent="0.25">
      <c r="B12" s="105" t="s">
        <v>458</v>
      </c>
      <c r="C12" s="106" t="s">
        <v>390</v>
      </c>
      <c r="D12" s="107" t="s">
        <v>139</v>
      </c>
      <c r="E12" s="108" t="s">
        <v>407</v>
      </c>
    </row>
    <row r="13" spans="2:5" x14ac:dyDescent="0.25">
      <c r="B13" s="105" t="s">
        <v>459</v>
      </c>
      <c r="C13" s="106" t="s">
        <v>390</v>
      </c>
      <c r="D13" s="107" t="s">
        <v>139</v>
      </c>
      <c r="E13" s="108" t="s">
        <v>408</v>
      </c>
    </row>
    <row r="14" spans="2:5" x14ac:dyDescent="0.25">
      <c r="B14" s="105" t="s">
        <v>460</v>
      </c>
      <c r="C14" s="106" t="s">
        <v>390</v>
      </c>
      <c r="D14" s="107" t="s">
        <v>139</v>
      </c>
      <c r="E14" s="108" t="s">
        <v>409</v>
      </c>
    </row>
    <row r="15" spans="2:5" x14ac:dyDescent="0.25">
      <c r="B15" s="105" t="s">
        <v>461</v>
      </c>
      <c r="C15" s="106" t="s">
        <v>390</v>
      </c>
      <c r="D15" s="107" t="s">
        <v>139</v>
      </c>
      <c r="E15" s="108" t="s">
        <v>410</v>
      </c>
    </row>
    <row r="16" spans="2:5" x14ac:dyDescent="0.25">
      <c r="B16" s="105" t="s">
        <v>462</v>
      </c>
      <c r="C16" s="106" t="s">
        <v>390</v>
      </c>
      <c r="D16" s="107" t="s">
        <v>139</v>
      </c>
      <c r="E16" s="108" t="s">
        <v>411</v>
      </c>
    </row>
    <row r="17" spans="2:5" x14ac:dyDescent="0.25">
      <c r="B17" s="105" t="s">
        <v>463</v>
      </c>
      <c r="C17" s="106" t="s">
        <v>390</v>
      </c>
      <c r="D17" s="107" t="s">
        <v>139</v>
      </c>
      <c r="E17" s="108" t="s">
        <v>412</v>
      </c>
    </row>
    <row r="18" spans="2:5" x14ac:dyDescent="0.25">
      <c r="B18" s="105" t="s">
        <v>464</v>
      </c>
      <c r="C18" s="106" t="s">
        <v>390</v>
      </c>
      <c r="D18" s="107" t="s">
        <v>139</v>
      </c>
      <c r="E18" s="108" t="s">
        <v>413</v>
      </c>
    </row>
    <row r="19" spans="2:5" x14ac:dyDescent="0.25">
      <c r="B19" s="105" t="s">
        <v>465</v>
      </c>
      <c r="C19" s="106" t="s">
        <v>390</v>
      </c>
      <c r="D19" s="107" t="s">
        <v>139</v>
      </c>
      <c r="E19" s="108" t="s">
        <v>414</v>
      </c>
    </row>
    <row r="20" spans="2:5" x14ac:dyDescent="0.25">
      <c r="B20" s="105" t="s">
        <v>466</v>
      </c>
      <c r="C20" s="106" t="s">
        <v>390</v>
      </c>
      <c r="D20" s="107" t="s">
        <v>139</v>
      </c>
      <c r="E20" s="108" t="s">
        <v>415</v>
      </c>
    </row>
    <row r="21" spans="2:5" x14ac:dyDescent="0.25">
      <c r="B21" s="105" t="s">
        <v>467</v>
      </c>
      <c r="C21" s="106" t="s">
        <v>390</v>
      </c>
      <c r="D21" s="107" t="s">
        <v>139</v>
      </c>
      <c r="E21" s="108" t="s">
        <v>416</v>
      </c>
    </row>
    <row r="22" spans="2:5" x14ac:dyDescent="0.25">
      <c r="B22" s="105" t="s">
        <v>468</v>
      </c>
      <c r="C22" s="106" t="s">
        <v>390</v>
      </c>
      <c r="D22" s="107" t="s">
        <v>139</v>
      </c>
      <c r="E22" s="108" t="s">
        <v>417</v>
      </c>
    </row>
    <row r="23" spans="2:5" x14ac:dyDescent="0.25">
      <c r="B23" s="105" t="s">
        <v>469</v>
      </c>
      <c r="C23" s="106" t="s">
        <v>390</v>
      </c>
      <c r="D23" s="107" t="s">
        <v>139</v>
      </c>
      <c r="E23" s="108" t="s">
        <v>418</v>
      </c>
    </row>
    <row r="24" spans="2:5" x14ac:dyDescent="0.25">
      <c r="B24" s="105" t="s">
        <v>470</v>
      </c>
      <c r="C24" s="106" t="s">
        <v>390</v>
      </c>
      <c r="D24" s="107" t="s">
        <v>139</v>
      </c>
      <c r="E24" s="108" t="s">
        <v>419</v>
      </c>
    </row>
    <row r="25" spans="2:5" x14ac:dyDescent="0.25">
      <c r="B25" s="105" t="s">
        <v>471</v>
      </c>
      <c r="C25" s="106" t="s">
        <v>390</v>
      </c>
      <c r="D25" s="107" t="s">
        <v>139</v>
      </c>
      <c r="E25" s="108" t="s">
        <v>472</v>
      </c>
    </row>
    <row r="26" spans="2:5" x14ac:dyDescent="0.25">
      <c r="B26" s="105" t="s">
        <v>473</v>
      </c>
      <c r="C26" s="106" t="s">
        <v>420</v>
      </c>
      <c r="D26" s="107" t="s">
        <v>139</v>
      </c>
      <c r="E26" s="108" t="s">
        <v>421</v>
      </c>
    </row>
    <row r="27" spans="2:5" x14ac:dyDescent="0.25">
      <c r="B27" s="105" t="s">
        <v>474</v>
      </c>
      <c r="C27" s="106" t="s">
        <v>420</v>
      </c>
      <c r="D27" s="107" t="s">
        <v>139</v>
      </c>
      <c r="E27" s="108" t="s">
        <v>422</v>
      </c>
    </row>
    <row r="28" spans="2:5" x14ac:dyDescent="0.25">
      <c r="B28" s="105" t="s">
        <v>475</v>
      </c>
      <c r="C28" s="106" t="s">
        <v>420</v>
      </c>
      <c r="D28" s="107" t="s">
        <v>139</v>
      </c>
      <c r="E28" s="108" t="s">
        <v>423</v>
      </c>
    </row>
    <row r="29" spans="2:5" x14ac:dyDescent="0.25">
      <c r="B29" s="105" t="s">
        <v>476</v>
      </c>
      <c r="C29" s="106" t="s">
        <v>420</v>
      </c>
      <c r="D29" s="107" t="s">
        <v>139</v>
      </c>
      <c r="E29" s="108" t="s">
        <v>424</v>
      </c>
    </row>
    <row r="30" spans="2:5" x14ac:dyDescent="0.25">
      <c r="B30" s="105" t="s">
        <v>477</v>
      </c>
      <c r="C30" s="106" t="s">
        <v>420</v>
      </c>
      <c r="D30" s="107" t="s">
        <v>139</v>
      </c>
      <c r="E30" s="108" t="s">
        <v>424</v>
      </c>
    </row>
    <row r="31" spans="2:5" x14ac:dyDescent="0.25">
      <c r="B31" s="105" t="s">
        <v>478</v>
      </c>
      <c r="C31" s="106" t="s">
        <v>420</v>
      </c>
      <c r="D31" s="107" t="s">
        <v>139</v>
      </c>
      <c r="E31" s="108" t="s">
        <v>424</v>
      </c>
    </row>
    <row r="32" spans="2:5" x14ac:dyDescent="0.25">
      <c r="B32" s="105" t="s">
        <v>479</v>
      </c>
      <c r="C32" s="106" t="s">
        <v>425</v>
      </c>
      <c r="D32" s="107" t="s">
        <v>139</v>
      </c>
      <c r="E32" s="108" t="s">
        <v>132</v>
      </c>
    </row>
    <row r="33" spans="2:5" x14ac:dyDescent="0.25">
      <c r="B33" s="100" t="s">
        <v>480</v>
      </c>
      <c r="C33" s="101" t="s">
        <v>390</v>
      </c>
      <c r="D33" s="102" t="s">
        <v>139</v>
      </c>
      <c r="E33" s="103" t="s">
        <v>391</v>
      </c>
    </row>
    <row r="34" spans="2:5" x14ac:dyDescent="0.25">
      <c r="B34" s="100" t="s">
        <v>481</v>
      </c>
      <c r="C34" s="101" t="s">
        <v>390</v>
      </c>
      <c r="D34" s="102" t="s">
        <v>139</v>
      </c>
      <c r="E34" s="103" t="s">
        <v>392</v>
      </c>
    </row>
    <row r="35" spans="2:5" x14ac:dyDescent="0.25">
      <c r="B35" s="100" t="s">
        <v>482</v>
      </c>
      <c r="C35" s="101" t="s">
        <v>390</v>
      </c>
      <c r="D35" s="102" t="s">
        <v>139</v>
      </c>
      <c r="E35" s="103" t="s">
        <v>393</v>
      </c>
    </row>
    <row r="36" spans="2:5" x14ac:dyDescent="0.25">
      <c r="B36" s="100" t="s">
        <v>483</v>
      </c>
      <c r="C36" s="101" t="s">
        <v>390</v>
      </c>
      <c r="D36" s="102" t="s">
        <v>139</v>
      </c>
      <c r="E36" s="103" t="s">
        <v>394</v>
      </c>
    </row>
    <row r="37" spans="2:5" x14ac:dyDescent="0.25">
      <c r="B37" s="100" t="s">
        <v>484</v>
      </c>
      <c r="C37" s="101" t="s">
        <v>390</v>
      </c>
      <c r="D37" s="102" t="s">
        <v>139</v>
      </c>
      <c r="E37" s="103" t="s">
        <v>395</v>
      </c>
    </row>
    <row r="38" spans="2:5" x14ac:dyDescent="0.25">
      <c r="B38" s="100" t="s">
        <v>485</v>
      </c>
      <c r="C38" s="101" t="s">
        <v>390</v>
      </c>
      <c r="D38" s="102" t="s">
        <v>139</v>
      </c>
      <c r="E38" s="103" t="s">
        <v>396</v>
      </c>
    </row>
    <row r="39" spans="2:5" x14ac:dyDescent="0.25">
      <c r="B39" s="100" t="s">
        <v>486</v>
      </c>
      <c r="C39" s="101" t="s">
        <v>390</v>
      </c>
      <c r="D39" s="102" t="s">
        <v>139</v>
      </c>
      <c r="E39" s="103" t="s">
        <v>397</v>
      </c>
    </row>
    <row r="40" spans="2:5" x14ac:dyDescent="0.25">
      <c r="B40" s="100" t="s">
        <v>487</v>
      </c>
      <c r="C40" s="101" t="s">
        <v>390</v>
      </c>
      <c r="D40" s="102" t="s">
        <v>139</v>
      </c>
      <c r="E40" s="103" t="s">
        <v>398</v>
      </c>
    </row>
    <row r="41" spans="2:5" x14ac:dyDescent="0.25">
      <c r="B41" s="100" t="s">
        <v>488</v>
      </c>
      <c r="C41" s="101" t="s">
        <v>390</v>
      </c>
      <c r="D41" s="102" t="s">
        <v>139</v>
      </c>
      <c r="E41" s="103" t="s">
        <v>399</v>
      </c>
    </row>
    <row r="42" spans="2:5" x14ac:dyDescent="0.25">
      <c r="B42" s="100" t="s">
        <v>489</v>
      </c>
      <c r="C42" s="101" t="s">
        <v>390</v>
      </c>
      <c r="D42" s="102" t="s">
        <v>139</v>
      </c>
      <c r="E42" s="103" t="s">
        <v>400</v>
      </c>
    </row>
    <row r="43" spans="2:5" x14ac:dyDescent="0.25">
      <c r="B43" s="100" t="s">
        <v>490</v>
      </c>
      <c r="C43" s="101" t="s">
        <v>390</v>
      </c>
      <c r="D43" s="102" t="s">
        <v>139</v>
      </c>
      <c r="E43" s="103" t="s">
        <v>401</v>
      </c>
    </row>
    <row r="44" spans="2:5" x14ac:dyDescent="0.25">
      <c r="B44" s="100" t="s">
        <v>491</v>
      </c>
      <c r="C44" s="101" t="s">
        <v>390</v>
      </c>
      <c r="D44" s="102" t="s">
        <v>139</v>
      </c>
      <c r="E44" s="103" t="s">
        <v>402</v>
      </c>
    </row>
    <row r="45" spans="2:5" x14ac:dyDescent="0.25">
      <c r="B45" s="100" t="s">
        <v>492</v>
      </c>
      <c r="C45" s="101" t="s">
        <v>390</v>
      </c>
      <c r="D45" s="102" t="s">
        <v>139</v>
      </c>
      <c r="E45" s="104" t="s">
        <v>403</v>
      </c>
    </row>
    <row r="46" spans="2:5" x14ac:dyDescent="0.25">
      <c r="B46" s="100" t="s">
        <v>493</v>
      </c>
      <c r="C46" s="101" t="s">
        <v>390</v>
      </c>
      <c r="D46" s="102" t="s">
        <v>139</v>
      </c>
      <c r="E46" s="104" t="s">
        <v>404</v>
      </c>
    </row>
    <row r="47" spans="2:5" x14ac:dyDescent="0.25">
      <c r="B47" s="100" t="s">
        <v>494</v>
      </c>
      <c r="C47" s="101" t="s">
        <v>390</v>
      </c>
      <c r="D47" s="102" t="s">
        <v>139</v>
      </c>
      <c r="E47" s="104" t="s">
        <v>405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euille de calcul Excel" ma:contentTypeID="0x0101002436F00C194A49D18D883274961F936E00E5AC586C832F0243AD55A2C67DB24D76" ma:contentTypeVersion="2" ma:contentTypeDescription="Crée une nouvelle feuille de calcul Excel" ma:contentTypeScope="" ma:versionID="9b7287be67e36693204a936fdea00074">
  <xsd:schema xmlns:xsd="http://www.w3.org/2001/XMLSchema" xmlns:xs="http://www.w3.org/2001/XMLSchema" xmlns:p="http://schemas.microsoft.com/office/2006/metadata/properties" xmlns:ns2="49d9ab90-dbbd-4178-9602-0e163c2895fe" xmlns:ns3="cd1d4935-8438-42ca-8bef-92f0a1b48409" targetNamespace="http://schemas.microsoft.com/office/2006/metadata/properties" ma:root="true" ma:fieldsID="8c54ac5b0a6b84f317a8972121f5fff5" ns2:_="" ns3:_="">
    <xsd:import namespace="49d9ab90-dbbd-4178-9602-0e163c2895fe"/>
    <xsd:import namespace="cd1d4935-8438-42ca-8bef-92f0a1b484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t" minOccurs="0"/>
                <xsd:element ref="ns3:Th_x00e8_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9ab90-dbbd-4178-9602-0e163c2895f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d4935-8438-42ca-8bef-92f0a1b48409" elementFormDefault="qualified">
    <xsd:import namespace="http://schemas.microsoft.com/office/2006/documentManagement/types"/>
    <xsd:import namespace="http://schemas.microsoft.com/office/infopath/2007/PartnerControls"/>
    <xsd:element name="Statut" ma:index="11" nillable="true" ma:displayName="Statut" ma:default="En cours" ma:format="Dropdown" ma:internalName="Statut">
      <xsd:simpleType>
        <xsd:restriction base="dms:Choice">
          <xsd:enumeration value="En cours"/>
          <xsd:enumeration value="Terminé"/>
        </xsd:restriction>
      </xsd:simpleType>
    </xsd:element>
    <xsd:element name="Th_x00e8_me" ma:index="12" nillable="true" ma:displayName="Thème" ma:list="{237dd5ee-38b2-4827-b564-7ee299d4397d}" ma:internalName="Th_x00e8_m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9d9ab90-dbbd-4178-9602-0e163c2895fe">ZPENDX5X77V3-4-3012</_dlc_DocId>
    <_dlc_DocIdUrl xmlns="49d9ab90-dbbd-4178-9602-0e163c2895fe">
      <Url>http://collab.inetpsa.com/sites/DPM/_layouts/DocIdRedir.aspx?ID=ZPENDX5X77V3-4-3012</Url>
      <Description>ZPENDX5X77V3-4-3012</Description>
    </_dlc_DocIdUrl>
    <Statut xmlns="cd1d4935-8438-42ca-8bef-92f0a1b48409">En cours</Statut>
    <Th_x00e8_me xmlns="cd1d4935-8438-42ca-8bef-92f0a1b48409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68B2DB-3AEB-47FE-B262-85C35AA41B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d9ab90-dbbd-4178-9602-0e163c2895fe"/>
    <ds:schemaRef ds:uri="cd1d4935-8438-42ca-8bef-92f0a1b48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9E64E-6BCE-4F7A-906F-376B8448C860}">
  <ds:schemaRefs>
    <ds:schemaRef ds:uri="49d9ab90-dbbd-4178-9602-0e163c2895f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cd1d4935-8438-42ca-8bef-92f0a1b48409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B5245A-8109-4516-899A-B523421E2C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35E9ECF-F9BF-43DD-B20A-A5745EA3B0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17</vt:i4>
      </vt:variant>
    </vt:vector>
  </HeadingPairs>
  <TitlesOfParts>
    <vt:vector size="23" baseType="lpstr">
      <vt:lpstr>URL Builder</vt:lpstr>
      <vt:lpstr>parameters</vt:lpstr>
      <vt:lpstr>channels grouping</vt:lpstr>
      <vt:lpstr>Media Nomenclature</vt:lpstr>
      <vt:lpstr>AC CRM auto</vt:lpstr>
      <vt:lpstr>old</vt:lpstr>
      <vt:lpstr>AC</vt:lpstr>
      <vt:lpstr>AllContext</vt:lpstr>
      <vt:lpstr>AP</vt:lpstr>
      <vt:lpstr>Brand</vt:lpstr>
      <vt:lpstr>Country</vt:lpstr>
      <vt:lpstr>CRM</vt:lpstr>
      <vt:lpstr>DS</vt:lpstr>
      <vt:lpstr>EmailingAutomatic</vt:lpstr>
      <vt:lpstr>EmailingBrand</vt:lpstr>
      <vt:lpstr>EmailingNotification</vt:lpstr>
      <vt:lpstr>EmailingOfferInternal</vt:lpstr>
      <vt:lpstr>EmailingOfferPaid</vt:lpstr>
      <vt:lpstr>EmailingOther</vt:lpstr>
      <vt:lpstr>From</vt:lpstr>
      <vt:lpstr>Media</vt:lpstr>
      <vt:lpstr>Objectives</vt:lpstr>
      <vt:lpstr>Social</vt:lpstr>
    </vt:vector>
  </TitlesOfParts>
  <Company>PSA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CAULET</dc:creator>
  <cp:lastModifiedBy>Alex Greif</cp:lastModifiedBy>
  <dcterms:created xsi:type="dcterms:W3CDTF">2014-11-10T20:45:05Z</dcterms:created>
  <dcterms:modified xsi:type="dcterms:W3CDTF">2016-11-06T21:06:00Z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1560860830</vt:i4>
  </property>
  <property fmtid="{D5CDD505-2E9C-101B-9397-08002B2CF9AE}" pid="3" name="_NewReviewCycle">
    <vt:lpwstr/>
  </property>
  <property fmtid="{D5CDD505-2E9C-101B-9397-08002B2CF9AE}" pid="4" name="_EmailSubject">
    <vt:lpwstr>DPM | new UTM BUILDER last version</vt:lpwstr>
  </property>
  <property fmtid="{D5CDD505-2E9C-101B-9397-08002B2CF9AE}" pid="5" name="_AuthorEmail">
    <vt:lpwstr>alexandra.bourdie@citroen.com</vt:lpwstr>
  </property>
  <property fmtid="{D5CDD505-2E9C-101B-9397-08002B2CF9AE}" pid="6" name="_AuthorEmailDisplayName">
    <vt:lpwstr>ALEXANDRA BOURDIE - U050315</vt:lpwstr>
  </property>
  <property fmtid="{D5CDD505-2E9C-101B-9397-08002B2CF9AE}" pid="7" name="_PreviousAdHocReviewCycleID">
    <vt:i4>-948533881</vt:i4>
  </property>
  <property fmtid="{D5CDD505-2E9C-101B-9397-08002B2CF9AE}" pid="8" name="_dlc_DocIdItemGuid">
    <vt:lpwstr>f6a7b332-426a-42e6-99ef-2e5b9b721a84</vt:lpwstr>
  </property>
  <property fmtid="{D5CDD505-2E9C-101B-9397-08002B2CF9AE}" pid="9" name="ContentTypeId">
    <vt:lpwstr>0x0101002436F00C194A49D18D883274961F936E00E5AC586C832F0243AD55A2C67DB24D76</vt:lpwstr>
  </property>
  <property fmtid="{D5CDD505-2E9C-101B-9397-08002B2CF9AE}" pid="10" name="_ReviewingToolsShownOnce">
    <vt:lpwstr/>
  </property>
</Properties>
</file>